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<sst xmlns="http://schemas.openxmlformats.org/spreadsheetml/2006/main" count="2253" uniqueCount="1202">
  <si>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</si>
  <si>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</si>
  <si>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</si>
  <si>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</si>
  <si>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</si>
  <si>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</si>
  <si>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</si>
  <si>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</si>
  <si>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</si>
  <si>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</si>
  <si>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</si>
  <si>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</si>
  <si>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</si>
  <si>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</si>
  <si>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</si>
  <si>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</si>
  <si>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</si>
  <si>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</si>
  <si>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</si>
  <si>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</si>
  <si>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</si>
  <si>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</si>
  <si>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</si>
  <si>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</si>
  <si>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</si>
  <si>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</si>
  <si>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</si>
  <si>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</si>
  <si>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</si>
  <si>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</si>
  <si>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</si>
  <si>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</si>
  <si>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</si>
  <si>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</si>
  <si>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</si>
  <si>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</si>
  <si>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</si>
  <si>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</si>
  <si>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</si>
  <si>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</si>
  <si>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</si>
  <si>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</si>
  <si>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</si>
  <si>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</si>
  <si>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</si>
  <si>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</si>
  <si>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</si>
  <si>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</si>
  <si>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</si>
  <si>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</si>
  <si>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</si>
  <si>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</si>
  <si>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</si>
  <si>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</si>
  <si>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</si>
  <si>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</si>
  <si>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</si>
  <si>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</si>
  <si>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</si>
  <si>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</si>
  <si>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</si>
  <si>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</si>
  <si>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</si>
  <si>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</si>
  <si>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</si>
  <si>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</si>
  <si>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</si>
  <si>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</si>
  <si>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</si>
  <si>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</si>
  <si>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</si>
  <si>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</si>
  <si>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</si>
  <si>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</si>
  <si>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</si>
  <si>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</si>
  <si>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</si>
  <si>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</si>
  <si>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</si>
  <si>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</si>
  <si>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</si>
  <si>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</si>
  <si>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</si>
  <si>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</si>
  <si>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</si>
  <si>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</si>
  <si>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</si>
  <si>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</si>
  <si>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</si>
  <si>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</si>
  <si>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</si>
  <si>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</si>
  <si>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</si>
  <si>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</si>
  <si>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</si>
  <si>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</si>
  <si>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</si>
  <si>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</si>
  <si>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</si>
  <si>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</si>
  <si>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</si>
  <si>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</si>
  <si>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</si>
  <si>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</si>
  <si>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</si>
  <si>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</si>
  <si>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</si>
  <si>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</si>
  <si>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</si>
  <si>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</si>
  <si>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</si>
  <si>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</si>
  <si>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</si>
  <si>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</si>
  <si>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</si>
  <si>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</si>
  <si>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</si>
  <si>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</si>
  <si>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</si>
  <si>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</si>
  <si>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</si>
  <si>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</si>
  <si>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</si>
  <si>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</si>
  <si>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</si>
  <si>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</si>
  <si>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</si>
  <si>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</si>
  <si>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</si>
  <si>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</si>
  <si>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</si>
  <si>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</si>
  <si>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</si>
  <si>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</si>
  <si>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</si>
  <si>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</si>
  <si>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</si>
  <si>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</si>
  <si>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</si>
  <si>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</si>
  <si>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</si>
  <si>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</si>
  <si>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</si>
  <si>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</si>
  <si>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</si>
  <si>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</si>
  <si>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</si>
  <si>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</si>
  <si>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</si>
  <si>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</si>
  <si>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</si>
  <si>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</si>
  <si>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</si>
  <si>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</si>
  <si>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</si>
  <si>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</si>
  <si>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</si>
  <si>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</si>
  <si>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</si>
  <si>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</si>
  <si>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</si>
  <si>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</si>
  <si>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</si>
  <si>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</si>
  <si>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</si>
  <si>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</si>
  <si>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</si>
  <si>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</si>
  <si>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</si>
  <si>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</si>
  <si>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</si>
  <si>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</si>
  <si>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</si>
  <si>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</si>
  <si>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</si>
  <si>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</si>
  <si>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</si>
  <si>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</si>
  <si>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</si>
  <si>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</si>
  <si>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</si>
  <si>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</si>
  <si>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</si>
  <si>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</si>
  <si>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</si>
  <si>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</si>
  <si>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</si>
  <si>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</si>
  <si>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</si>
  <si>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</si>
  <si>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</si>
  <si>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</si>
  <si>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</si>
  <si>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</si>
  <si>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</si>
  <si>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</si>
  <si>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</si>
  <si>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</si>
  <si>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</si>
  <si>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</si>
  <si>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</si>
  <si>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</si>
  <si>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</si>
  <si>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</si>
  <si>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</si>
  <si>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</si>
  <si>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</si>
  <si>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</si>
  <si>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</si>
  <si>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</si>
  <si>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</si>
  <si>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</si>
  <si>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</si>
  <si>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</si>
  <si>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</si>
  <si>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</si>
  <si>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</si>
  <si>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</si>
  <si>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</si>
  <si>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</si>
  <si>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</si>
  <si>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</si>
  <si>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</si>
  <si>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</si>
  <si>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</si>
  <si>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</si>
  <si>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</si>
  <si>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</si>
  <si>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</si>
  <si>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</si>
  <si>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</si>
  <si>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</si>
  <si>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</si>
  <si>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</si>
  <si>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</si>
  <si>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</si>
  <si>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</si>
  <si>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</si>
  <si>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</si>
  <si>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</si>
  <si>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</si>
  <si>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</si>
  <si>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</si>
  <si>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</si>
  <si>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</si>
  <si>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</si>
  <si>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</si>
  <si>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</si>
  <si>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</si>
  <si>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</si>
  <si>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</si>
  <si>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</si>
  <si>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</si>
  <si>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</si>
  <si>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</si>
  <si>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</si>
  <si>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</si>
  <si>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</si>
  <si>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</si>
  <si>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</si>
  <si>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</si>
  <si>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</si>
  <si>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</si>
  <si>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</si>
  <si>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</si>
  <si>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</si>
  <si>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</si>
  <si>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</si>
  <si>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</si>
  <si>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</si>
  <si>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</si>
  <si>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</si>
  <si>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</si>
  <si>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</si>
  <si>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</si>
  <si>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</si>
  <si>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</si>
  <si>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</si>
  <si>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</si>
  <si>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</si>
  <si>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</si>
  <si>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</si>
  <si>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</si>
  <si>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</si>
  <si>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</si>
  <si>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</si>
  <si>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</si>
  <si>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</si>
  <si>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</si>
  <si>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</si>
  <si>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</si>
  <si>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</si>
  <si>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</si>
  <si>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</si>
  <si>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</si>
  <si>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</si>
  <si>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</si>
  <si>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</si>
  <si>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</si>
  <si>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</si>
  <si>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</si>
  <si>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</si>
  <si>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</si>
  <si>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</si>
  <si>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</si>
  <si>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</si>
  <si>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</si>
  <si>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</si>
  <si>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</si>
  <si>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</si>
  <si>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</si>
  <si>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</si>
  <si>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</si>
  <si>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</si>
  <si>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</si>
  <si>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</si>
  <si>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</si>
  <si>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</si>
  <si>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</si>
  <si>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</si>
  <si>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</si>
  <si>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</si>
  <si>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</si>
  <si>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</si>
  <si>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</si>
  <si>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</si>
  <si>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</si>
  <si>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</si>
  <si>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</si>
  <si>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</si>
  <si>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</si>
  <si>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</si>
  <si>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</si>
  <si>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</si>
  <si>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</si>
  <si>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</si>
  <si>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</si>
  <si>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</si>
  <si>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</si>
  <si>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</si>
  <si>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</si>
  <si>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</si>
  <si>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</si>
  <si>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</si>
  <si>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</si>
  <si>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</si>
  <si>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</si>
  <si>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</si>
  <si>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</si>
  <si>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</si>
  <si>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</si>
  <si>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</si>
  <si>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</si>
  <si>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</si>
  <si>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</si>
  <si>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</si>
  <si>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</si>
  <si>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</si>
  <si>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</si>
  <si>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</si>
  <si>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</si>
  <si>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</si>
  <si>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</si>
  <si>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</si>
  <si>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</si>
  <si>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</si>
  <si>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</si>
  <si>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</si>
  <si>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</si>
  <si>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</si>
  <si>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</si>
  <si>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</si>
  <si>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</si>
  <si>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</si>
  <si>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</si>
  <si>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</si>
  <si>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</si>
  <si>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</si>
  <si>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</si>
  <si>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</si>
  <si>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</si>
  <si>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</si>
  <si>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</si>
  <si>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</si>
  <si>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</si>
  <si>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</si>
  <si>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</si>
  <si>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</si>
  <si>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</si>
  <si>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</si>
  <si>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</si>
  <si>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</si>
  <si>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</si>
  <si>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</si>
  <si>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</si>
  <si>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</si>
  <si>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</si>
  <si>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</si>
  <si>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</si>
  <si>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</si>
  <si>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</si>
  <si>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</si>
  <si>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</si>
  <si>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</si>
  <si>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</si>
  <si>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</si>
  <si>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</si>
  <si>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</si>
  <si>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</si>
  <si>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</si>
  <si>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</si>
  <si>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</si>
  <si>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</si>
  <si>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</si>
  <si>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</si>
  <si>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</si>
  <si>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</si>
  <si>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</si>
  <si>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</si>
  <si>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</si>
  <si>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</si>
  <si>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</si>
  <si>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</si>
  <si>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</si>
  <si>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</si>
  <si>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</si>
  <si>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</si>
  <si>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</si>
  <si>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</si>
  <si>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</si>
  <si>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</si>
  <si>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</si>
  <si>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</si>
  <si>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</si>
  <si>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</si>
  <si>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</si>
  <si>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</si>
  <si>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</si>
  <si>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</si>
  <si>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</si>
  <si>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</si>
  <si>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</si>
  <si>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</si>
  <si>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</si>
  <si>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</si>
  <si>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</si>
  <si>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</si>
  <si>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</si>
  <si>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</si>
  <si>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</si>
  <si>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</si>
  <si>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</si>
  <si>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</si>
  <si>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</si>
  <si>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</si>
  <si>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</si>
  <si>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</si>
  <si>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</si>
  <si>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</si>
  <si>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</si>
  <si>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</si>
  <si>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</si>
  <si>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</si>
  <si>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</si>
  <si>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</si>
  <si>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</si>
  <si>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</si>
  <si>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</si>
  <si>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</si>
  <si>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</si>
  <si>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</si>
  <si>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</si>
  <si>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</si>
  <si>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</si>
  <si>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</si>
  <si>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</si>
  <si>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</si>
  <si>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</si>
  <si>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</si>
  <si>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</si>
  <si>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</si>
  <si>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</si>
  <si>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</si>
  <si>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</si>
  <si>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</si>
  <si>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</si>
  <si>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</si>
  <si>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</si>
  <si>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</si>
  <si>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</si>
  <si>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</si>
  <si>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</si>
  <si>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</si>
  <si>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</si>
  <si>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</si>
  <si>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</si>
  <si>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</si>
  <si>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</si>
  <si>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</si>
  <si>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</si>
  <si>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</si>
  <si>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</si>
  <si>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</si>
  <si>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</si>
  <si>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</si>
  <si>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</si>
  <si>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</si>
  <si>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</si>
  <si>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</si>
  <si>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</si>
  <si>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</si>
  <si>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</si>
  <si>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</si>
  <si>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</si>
  <si>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</si>
  <si>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</si>
  <si>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</si>
  <si>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</si>
  <si>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</si>
  <si>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</si>
  <si>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</si>
  <si>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</si>
  <si>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</si>
  <si>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</si>
  <si>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</si>
  <si>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</si>
  <si>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</si>
  <si>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</si>
  <si>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</si>
  <si>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</si>
  <si>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</si>
  <si>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</si>
  <si>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</si>
  <si>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</si>
  <si>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</si>
  <si>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</si>
  <si>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</si>
  <si>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</si>
  <si>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</si>
  <si>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</si>
  <si>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</si>
  <si>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</si>
  <si>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</si>
  <si>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</si>
  <si>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</si>
  <si>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</si>
  <si>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</si>
  <si>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</si>
  <si>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</si>
  <si>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</si>
  <si>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</si>
  <si>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</si>
  <si>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</si>
  <si>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</si>
  <si>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</si>
  <si>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</si>
  <si>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</si>
  <si>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</si>
  <si>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</si>
  <si>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</si>
  <si>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</si>
  <si>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</si>
  <si>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</si>
  <si>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</si>
  <si>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</si>
  <si>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</si>
  <si>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</si>
  <si>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</si>
  <si>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</si>
  <si>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</si>
  <si>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</si>
  <si>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</si>
  <si>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</si>
  <si>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</si>
  <si>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</si>
  <si>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</si>
  <si>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</si>
  <si>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</si>
  <si>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</si>
  <si>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</si>
  <si>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</si>
  <si>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</si>
  <si>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</si>
  <si>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</si>
  <si>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</si>
  <si>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</si>
  <si>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</si>
  <si>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</si>
  <si>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</si>
  <si>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</si>
  <si>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</si>
  <si>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</si>
  <si>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</si>
  <si>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</si>
  <si>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</si>
  <si>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</si>
  <si>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</si>
  <si>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</si>
  <si>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</si>
  <si>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</si>
  <si>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</si>
  <si>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</si>
  <si>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</si>
  <si>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</si>
  <si>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</si>
  <si>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</si>
  <si>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</si>
  <si>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</si>
  <si>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</si>
  <si>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</si>
  <si>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</si>
  <si>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</si>
  <si>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</si>
  <si>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</si>
  <si>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</si>
  <si>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</si>
  <si>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</si>
  <si>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</si>
  <si>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</si>
  <si>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</si>
  <si>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</si>
  <si>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</si>
  <si>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</si>
  <si>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</si>
  <si>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</si>
  <si>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</si>
  <si>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</si>
  <si>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</si>
  <si>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</si>
  <si>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</si>
  <si>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</si>
  <si>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</si>
  <si>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</si>
  <si>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</si>
  <si>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</si>
  <si>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</si>
  <si>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</si>
  <si>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</si>
  <si>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</si>
  <si>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</si>
  <si>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</si>
  <si>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</si>
  <si>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</si>
  <si>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</si>
  <si>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</si>
  <si>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</si>
  <si>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</si>
  <si>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</si>
  <si>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</si>
  <si>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</si>
  <si>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</si>
  <si>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</si>
  <si>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</si>
  <si>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</si>
  <si>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</si>
  <si>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</si>
  <si>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</si>
  <si>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</si>
  <si>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</si>
  <si>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</si>
  <si>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</si>
  <si>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</si>
  <si>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</si>
  <si>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</si>
  <si>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</si>
  <si>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</si>
  <si>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</si>
  <si>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</si>
  <si>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</si>
  <si>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</si>
  <si>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</si>
  <si>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</si>
  <si>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</si>
  <si>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</si>
  <si>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</si>
  <si>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</si>
  <si>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</si>
  <si>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</si>
  <si>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</si>
  <si>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</si>
  <si>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</si>
  <si>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</si>
  <si>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</si>
  <si>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</si>
  <si>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</si>
  <si>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</si>
  <si>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</si>
  <si>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</si>
  <si>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</si>
  <si>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</si>
  <si>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</si>
  <si>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</si>
  <si>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</si>
  <si>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</si>
  <si>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</si>
  <si>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</si>
  <si>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</si>
  <si>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</si>
  <si>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</si>
  <si>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</si>
  <si>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</si>
  <si>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</si>
  <si>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</si>
  <si>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</si>
  <si>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</si>
  <si>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</si>
  <si>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</si>
  <si>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</si>
  <si>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</si>
  <si>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</si>
  <si>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</si>
  <si>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</si>
  <si>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</si>
  <si>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</si>
  <si>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</si>
  <si>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</si>
  <si>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</si>
  <si>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</si>
  <si>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</si>
  <si>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</si>
  <si>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</si>
  <si>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</si>
  <si>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</si>
  <si>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</si>
  <si>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</si>
  <si>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</si>
  <si>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</si>
  <si>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</si>
  <si>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</si>
  <si>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</si>
  <si>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</si>
  <si>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</si>
  <si>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</si>
  <si>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</si>
  <si>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</si>
  <si>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</si>
  <si>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</si>
  <si>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</si>
  <si>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</si>
  <si>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</si>
  <si>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</si>
  <si>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</si>
  <si>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</si>
  <si>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</si>
  <si>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</si>
  <si>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</si>
  <si>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</si>
  <si>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</si>
  <si>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</si>
  <si>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</si>
  <si>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</si>
  <si>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</si>
  <si>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</si>
  <si>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</si>
  <si>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</si>
  <si>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</si>
  <si>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</si>
  <si>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</si>
  <si>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</si>
  <si>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</si>
  <si>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</si>
  <si>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</si>
  <si>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</si>
  <si>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</si>
  <si>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</si>
  <si>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</si>
  <si>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</si>
  <si>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</si>
  <si>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</si>
  <si>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</si>
  <si>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</si>
  <si>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</si>
  <si>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</si>
  <si>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</si>
  <si>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</si>
  <si>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</si>
  <si>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</si>
  <si>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</si>
  <si>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</si>
  <si>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</si>
  <si>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</si>
  <si>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</si>
  <si>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</si>
  <si>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</si>
  <si>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</si>
  <si>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</si>
  <si>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</si>
  <si>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</si>
  <si>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</si>
  <si>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</si>
  <si>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</si>
  <si>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</si>
  <si>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</si>
  <si>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</si>
  <si>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</si>
  <si>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</si>
  <si>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</si>
  <si>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</si>
  <si>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</si>
  <si>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</si>
  <si>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</si>
  <si>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</si>
  <si>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</si>
  <si>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</si>
  <si>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</si>
  <si>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</si>
  <si>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</si>
  <si>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</si>
  <si>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</si>
  <si>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</si>
  <si>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</si>
  <si>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</si>
  <si>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</si>
  <si>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</si>
  <si>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</si>
  <si>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</si>
  <si>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</si>
  <si>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</si>
  <si>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</si>
  <si>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</si>
  <si>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</si>
  <si>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</si>
  <si>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</si>
  <si>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</si>
  <si>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</si>
  <si>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</si>
  <si>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</si>
  <si>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</si>
  <si>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</si>
  <si>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</si>
  <si>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</si>
  <si>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</si>
  <si>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</si>
  <si>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</si>
  <si>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</si>
  <si>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</si>
  <si>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</si>
  <si>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</si>
  <si>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</si>
  <si>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</si>
  <si>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</si>
  <si>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</si>
  <si>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</si>
  <si>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</si>
  <si>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</si>
  <si>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</si>
  <si>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</si>
  <si>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</si>
  <si>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</si>
  <si>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</si>
  <si>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</si>
  <si>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</si>
  <si>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</si>
  <si>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</si>
  <si>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</si>
  <si>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</si>
  <si>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</si>
  <si>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</si>
  <si>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</si>
  <si>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</si>
  <si>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</si>
  <si>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</si>
  <si>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</si>
  <si>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</si>
  <si>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</si>
  <si>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</si>
  <si>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</si>
  <si>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</si>
  <si>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</si>
  <si>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</si>
  <si>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</si>
  <si>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</si>
  <si>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</si>
  <si>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</si>
  <si>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</si>
  <si>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</si>
  <si>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</si>
  <si>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</si>
  <si>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</si>
  <si>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</si>
  <si>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</si>
  <si>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</si>
  <si>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</si>
  <si>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</si>
  <si>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</si>
  <si>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</si>
  <si>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</si>
  <si>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</si>
  <si>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</si>
  <si>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</si>
  <si>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</si>
  <si>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</si>
  <si>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</si>
  <si>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</si>
  <si>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</si>
  <si>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</si>
  <si>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</si>
  <si>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</si>
  <si>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</si>
  <si>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</si>
  <si>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</si>
  <si>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</si>
  <si>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</si>
  <si>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</si>
  <si>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</si>
  <si>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</si>
  <si>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</si>
  <si>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</si>
  <si>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</si>
  <si>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</si>
  <si>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</si>
  <si>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</si>
  <si>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</si>
  <si>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</si>
  <si>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</si>
  <si>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</si>
  <si>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</si>
  <si>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</si>
  <si>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</si>
  <si>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</si>
  <si>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</si>
  <si>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</si>
  <si>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</si>
  <si>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</si>
  <si>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</si>
  <si>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</si>
  <si>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</si>
  <si>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</si>
  <si>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</si>
  <si>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</si>
  <si>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</si>
  <si>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</si>
  <si>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</si>
  <si>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</si>
  <si>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</si>
  <si>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</si>
  <si>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</si>
  <si>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</si>
  <si>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</si>
  <si>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</si>
  <si>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</si>
  <si>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</si>
  <si>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</si>
  <si>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</si>
  <si>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</si>
  <si>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</si>
  <si>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</si>
  <si>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</si>
  <si>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</si>
  <si>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</si>
  <si>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</si>
  <si>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</si>
  <si>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</si>
  <si>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</si>
  <si>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</si>
  <si>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</si>
  <si>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</si>
  <si>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</si>
  <si>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</si>
  <si>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</si>
  <si>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</si>
  <si>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</si>
  <si>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</si>
  <si>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</si>
  <si>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</si>
  <si>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</si>
  <si>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</si>
  <si>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</si>
  <si>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</si>
  <si>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</si>
  <si>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</si>
  <si>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</si>
  <si>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</si>
  <si>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</si>
  <si>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</si>
  <si>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</si>
  <si>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</si>
  <si>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</si>
  <si>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</si>
  <si>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</si>
  <si>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</si>
  <si>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</si>
  <si>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</si>
  <si>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</si>
  <si>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</si>
  <si>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</si>
  <si>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</si>
  <si>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</si>
  <si>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</si>
  <si>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</si>
  <si>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</si>
  <si>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</si>
  <si>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</si>
  <si>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</si>
  <si>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</si>
  <si>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</si>
  <si>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</si>
  <si>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</si>
  <si>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</si>
  <si>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</si>
  <si>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</si>
  <si>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</si>
  <si>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</si>
  <si>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</si>
  <si>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</si>
  <si>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</si>
  <si>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</si>
  <si>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</si>
  <si>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</si>
  <si>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</si>
  <si>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</si>
  <si>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</si>
  <si>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</si>
  <si>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</si>
  <si>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</si>
  <si>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</si>
  <si>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</si>
  <si>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</si>
  <si>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</si>
  <si>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</si>
  <si>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</si>
  <si>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</si>
  <si>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</si>
  <si>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</si>
  <si>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</si>
  <si>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</si>
  <si>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</si>
  <si>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</si>
  <si>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</si>
  <si>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</si>
  <si>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</si>
  <si>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</si>
  <si>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</si>
  <si>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</si>
  <si>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</si>
  <si>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</si>
  <si>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</si>
  <si>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</si>
  <si>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</si>
  <si>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</si>
  <si>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</si>
  <si>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</si>
  <si>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</si>
  <si>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</si>
  <si>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</si>
  <si>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</si>
  <si>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</si>
  <si>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</si>
  <si>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</si>
  <si>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</si>
  <si>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</si>
  <si>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</si>
  <si>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</si>
  <si>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</si>
  <si>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</si>
  <si>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</si>
  <si>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</si>
  <si>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</si>
  <si>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</si>
  <si>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</si>
  <si>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</si>
  <si>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</si>
  <si>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</si>
  <si>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</si>
  <si>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</si>
  <si>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</si>
  <si>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</si>
  <si>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</si>
  <si>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</si>
  <si>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</si>
  <si>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</si>
  <si>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</si>
  <si>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</si>
  <si>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</si>
  <si>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</si>
  <si>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</si>
  <si>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</si>
  <si>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</si>
  <si>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</si>
  <si>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</si>
  <si>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</si>
  <si>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</si>
  <si>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</si>
  <si>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</si>
  <si>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</si>
  <si>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</si>
  <si>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</si>
  <si>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</si>
  <si>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</si>
  <si>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</si>
  <si>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</si>
  <si>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</si>
  <si>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</si>
  <si>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</si>
  <si>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</si>
  <si>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</si>
  <si>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</si>
  <si>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</si>
  <si>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</si>
  <si>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</si>
  <si>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</si>
  <si>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</si>
  <si>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</si>
  <si>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</si>
  <si>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</si>
  <si>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</si>
  <si>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</si>
  <si>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</si>
  <si>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</si>
  <si>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</si>
  <si>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</si>
  <si>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</si>
  <si>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</si>
  <si>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</si>
  <si>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</si>
  <si>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</si>
  <si>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</si>
  <si>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</si>
  <si>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</si>
  <si>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</si>
  <si>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</si>
  <si>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</si>
  <si>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</si>
  <si>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</si>
  <si>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</si>
  <si>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</si>
  <si>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</si>
  <si>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</si>
  <si>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</si>
  <si>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</si>
  <si>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</si>
  <si>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</si>
  <si>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</si>
  <si>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</si>
  <si>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</si>
  <si>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</si>
  <si>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</si>
  <si>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</si>
  <si>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</si>
  <si>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</si>
  <si>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</si>
  <si>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</si>
  <si>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</si>
  <si>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</si>
  <si>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</si>
  <si>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</si>
  <si>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</si>
  <si>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</si>
  <si>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</si>
  <si>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</si>
  <si>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</si>
  <si>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</si>
  <si>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</si>
  <si>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</si>
  <si>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</si>
  <si>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</si>
  <si>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</si>
  <si>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</si>
  <si>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</si>
  <si>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</si>
  <si>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</si>
  <si>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</si>
  <si>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</si>
  <si>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</si>
  <si>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</si>
  <si>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</si>
  <si>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</si>
  <si>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</si>
  <si>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</si>
  <si>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</si>
  <si>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</si>
  <si>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</si>
  <si>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</si>
  <si>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</si>
  <si>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</si>
  <si>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</si>
  <si>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</si>
  <si>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</si>
  <si>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</si>
  <si>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</si>
  <si>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</si>
  <si>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</si>
  <si>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</si>
  <si>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</si>
  <si>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</si>
  <si>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</si>
  <si>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</si>
  <si>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</si>
  <si>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</si>
  <si>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</si>
  <si>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</si>
  <si>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</si>
  <si>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</si>
  <si>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</si>
  <si>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</si>
  <si>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</si>
  <si>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</si>
  <si>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</si>
  <si>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 xml:space="preserve">Mario Wohlk </t>
  </si>
  <si>
    <t>Director Adm. Y Finanzas</t>
  </si>
  <si>
    <t>043-404050</t>
  </si>
  <si>
    <t xml:space="preserve">                                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</si>
</sst>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0" fillId="7" borderId="6" xfId="0" applyFont="1" applyFill="1" applyBorder="1" applyAlignment="1" applyProtection="1">
      <alignment horizontal="left" vertical="top" textRotation="180"/>
      <protection/>
    </xf>
    <xf numFmtId="0" fontId="10" fillId="7" borderId="6" xfId="0" applyFont="1" applyFill="1" applyBorder="1" applyAlignment="1" applyProtection="1">
      <alignment vertical="top" textRotation="180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10" fillId="7" borderId="1" xfId="0" applyFont="1" applyFill="1" applyBorder="1" applyAlignment="1" applyProtection="1">
      <alignment horizontal="left"/>
      <protection/>
    </xf>
    <xf numFmtId="49" fontId="10" fillId="7" borderId="1" xfId="0" applyNumberFormat="1" applyFont="1" applyFill="1" applyBorder="1" applyAlignment="1" applyProtection="1">
      <alignment/>
      <protection/>
    </xf>
    <xf numFmtId="49" fontId="10" fillId="7" borderId="1" xfId="0" applyNumberFormat="1" applyFont="1" applyFill="1" applyBorder="1" applyAlignment="1" applyProtection="1">
      <alignment horizontal="left"/>
      <protection/>
    </xf>
    <xf numFmtId="0" fontId="10" fillId="7" borderId="1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11" fillId="7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H21" sqref="H2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8" t="s">
        <v>1197</v>
      </c>
      <c r="C1" s="88"/>
      <c r="D1" s="88"/>
      <c r="E1" s="88"/>
      <c r="F1" s="88"/>
      <c r="G1" s="88"/>
      <c r="H1" s="88"/>
      <c r="I1" s="88"/>
      <c r="J1" s="88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7" t="s">
        <v>450</v>
      </c>
      <c r="C4" s="6"/>
      <c r="D4" s="6"/>
      <c r="E4" s="6"/>
      <c r="F4" s="74" t="s">
        <v>803</v>
      </c>
      <c r="G4" s="27">
        <f>IF(F4="--&gt; SELECCIONE  COMUNA &lt;---","Falta información","")</f>
      </c>
      <c r="H4" s="75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8" ht="17.25" customHeight="1" thickBot="1">
      <c r="B6" s="47" t="s">
        <v>1196</v>
      </c>
      <c r="C6" s="6"/>
      <c r="D6" s="6"/>
      <c r="E6" s="6"/>
      <c r="F6" s="74" t="s">
        <v>93</v>
      </c>
      <c r="G6" s="27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0" t="s">
        <v>447</v>
      </c>
      <c r="C9" s="90"/>
      <c r="D9" s="90"/>
      <c r="E9" s="89"/>
      <c r="F9" s="73" t="s">
        <v>1198</v>
      </c>
    </row>
    <row r="10" spans="2:6" ht="18" customHeight="1">
      <c r="B10" s="10" t="s">
        <v>448</v>
      </c>
      <c r="C10" s="11"/>
      <c r="D10" s="11"/>
      <c r="E10" s="11"/>
      <c r="F10" s="73" t="s">
        <v>1199</v>
      </c>
    </row>
    <row r="11" spans="2:7" s="15" customFormat="1" ht="18" customHeight="1">
      <c r="B11" s="89" t="s">
        <v>449</v>
      </c>
      <c r="C11" s="89"/>
      <c r="D11" s="13"/>
      <c r="E11" s="13"/>
      <c r="F11" s="7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7" t="s">
        <v>1194</v>
      </c>
      <c r="C14" s="87"/>
      <c r="D14" s="87"/>
      <c r="E14" s="87"/>
      <c r="F14" s="87"/>
      <c r="G14" s="87"/>
      <c r="H14" s="87"/>
      <c r="I14" s="87"/>
      <c r="J14" s="87"/>
    </row>
    <row r="15" ht="13.5">
      <c r="G15" s="12"/>
    </row>
    <row r="16" spans="2:10" ht="30" customHeight="1">
      <c r="B16" s="76" t="s">
        <v>0</v>
      </c>
      <c r="C16" s="77" t="s">
        <v>1</v>
      </c>
      <c r="D16" s="77" t="s">
        <v>2</v>
      </c>
      <c r="E16" s="77" t="s">
        <v>3</v>
      </c>
      <c r="F16" s="78" t="s">
        <v>4</v>
      </c>
      <c r="G16" s="79" t="s">
        <v>443</v>
      </c>
      <c r="H16" s="79" t="s">
        <v>444</v>
      </c>
      <c r="I16" s="79" t="s">
        <v>445</v>
      </c>
      <c r="J16" s="79" t="s">
        <v>446</v>
      </c>
    </row>
    <row r="17" spans="2:10" s="41" customFormat="1" ht="12.75">
      <c r="B17" s="80" t="s">
        <v>5</v>
      </c>
      <c r="C17" s="81" t="s">
        <v>6</v>
      </c>
      <c r="D17" s="82" t="s">
        <v>7</v>
      </c>
      <c r="E17" s="81" t="s">
        <v>7</v>
      </c>
      <c r="F17" s="80" t="s">
        <v>8</v>
      </c>
      <c r="G17" s="83">
        <f>SUM(G18:G21)</f>
        <v>184285</v>
      </c>
      <c r="H17" s="83">
        <f>SUM(H18:H21)</f>
        <v>118750</v>
      </c>
      <c r="I17" s="83">
        <f>SUM(I18:I21)</f>
        <v>639951</v>
      </c>
      <c r="J17" s="83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111529</v>
      </c>
      <c r="H18" s="20">
        <v>78770</v>
      </c>
      <c r="I18" s="20">
        <v>303015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32572</v>
      </c>
      <c r="H19" s="20">
        <v>30552</v>
      </c>
      <c r="I19" s="20">
        <v>180025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21035</v>
      </c>
      <c r="H20" s="20">
        <v>9428</v>
      </c>
      <c r="I20" s="20">
        <v>156911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19149</v>
      </c>
      <c r="H21" s="20"/>
      <c r="I21" s="20">
        <v>0</v>
      </c>
      <c r="J21" s="20"/>
    </row>
    <row r="22" spans="2:10" s="41" customFormat="1" ht="12.75">
      <c r="B22" s="80" t="s">
        <v>17</v>
      </c>
      <c r="C22" s="81" t="s">
        <v>6</v>
      </c>
      <c r="D22" s="82" t="s">
        <v>7</v>
      </c>
      <c r="E22" s="81" t="s">
        <v>7</v>
      </c>
      <c r="F22" s="80" t="s">
        <v>18</v>
      </c>
      <c r="G22" s="83">
        <f>SUM(G23:G34)</f>
        <v>165144</v>
      </c>
      <c r="H22" s="83">
        <f>SUM(H23:H34)</f>
        <v>19242</v>
      </c>
      <c r="I22" s="83">
        <f>SUM(I23:I34)</f>
        <v>71797</v>
      </c>
      <c r="J22" s="83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4202</v>
      </c>
      <c r="H23" s="20">
        <v>38</v>
      </c>
      <c r="I23" s="20">
        <v>989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446</v>
      </c>
      <c r="H24" s="20"/>
      <c r="I24" s="20">
        <v>12469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8949</v>
      </c>
      <c r="H25" s="20">
        <v>967</v>
      </c>
      <c r="I25" s="20">
        <v>1624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18201</v>
      </c>
      <c r="H26" s="20">
        <v>10523</v>
      </c>
      <c r="I26" s="20">
        <v>33822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50497</v>
      </c>
      <c r="H27" s="20">
        <v>3335</v>
      </c>
      <c r="I27" s="20">
        <v>12653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9273</v>
      </c>
      <c r="H28" s="20">
        <v>853</v>
      </c>
      <c r="I28" s="20">
        <v>1849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1155</v>
      </c>
      <c r="H29" s="20">
        <v>1377</v>
      </c>
      <c r="I29" s="20">
        <v>223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62106</v>
      </c>
      <c r="H30" s="20">
        <v>219</v>
      </c>
      <c r="I30" s="20">
        <v>1789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6048</v>
      </c>
      <c r="H31" s="20">
        <v>475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73</v>
      </c>
      <c r="H32" s="20">
        <v>468</v>
      </c>
      <c r="I32" s="20">
        <v>1976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3163</v>
      </c>
      <c r="H33" s="20"/>
      <c r="I33" s="20">
        <v>4166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1031</v>
      </c>
      <c r="H34" s="20">
        <v>987</v>
      </c>
      <c r="I34" s="20">
        <v>237</v>
      </c>
      <c r="J34" s="20"/>
    </row>
    <row r="35" spans="2:10" s="41" customFormat="1" ht="12.75">
      <c r="B35" s="80">
        <v>23</v>
      </c>
      <c r="C35" s="81" t="s">
        <v>6</v>
      </c>
      <c r="D35" s="82" t="s">
        <v>7</v>
      </c>
      <c r="E35" s="81" t="s">
        <v>7</v>
      </c>
      <c r="F35" s="80" t="s">
        <v>39</v>
      </c>
      <c r="G35" s="83">
        <f>SUM(G36:G36)</f>
        <v>0</v>
      </c>
      <c r="H35" s="83">
        <f>SUM(H36:H36)</f>
        <v>0</v>
      </c>
      <c r="I35" s="83">
        <f>SUM(I36:I36)</f>
        <v>8697</v>
      </c>
      <c r="J35" s="83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 t="s">
        <v>1201</v>
      </c>
      <c r="I36" s="20">
        <v>8697</v>
      </c>
      <c r="J36" s="20"/>
    </row>
    <row r="37" spans="2:10" s="41" customFormat="1" ht="12.75">
      <c r="B37" s="80">
        <v>24</v>
      </c>
      <c r="C37" s="81" t="s">
        <v>6</v>
      </c>
      <c r="D37" s="82" t="s">
        <v>7</v>
      </c>
      <c r="E37" s="81" t="s">
        <v>7</v>
      </c>
      <c r="F37" s="80" t="s">
        <v>41</v>
      </c>
      <c r="G37" s="83">
        <f>SUM(G38:G43)</f>
        <v>80031</v>
      </c>
      <c r="H37" s="83">
        <f>SUM(H38:H43)</f>
        <v>6526</v>
      </c>
      <c r="I37" s="83">
        <f>SUM(I38:I43)</f>
        <v>0</v>
      </c>
      <c r="J37" s="83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11280</v>
      </c>
      <c r="H38" s="20">
        <v>6526</v>
      </c>
      <c r="I38" s="20"/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68751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/>
      <c r="H43" s="20"/>
      <c r="I43" s="20"/>
      <c r="J43" s="20"/>
    </row>
    <row r="44" spans="2:10" s="41" customFormat="1" ht="12.75">
      <c r="B44" s="80">
        <v>25</v>
      </c>
      <c r="C44" s="81" t="s">
        <v>6</v>
      </c>
      <c r="D44" s="82" t="s">
        <v>7</v>
      </c>
      <c r="E44" s="81" t="s">
        <v>7</v>
      </c>
      <c r="F44" s="80" t="s">
        <v>48</v>
      </c>
      <c r="G44" s="83">
        <f>SUM(G45:G45)</f>
        <v>0</v>
      </c>
      <c r="H44" s="83">
        <f>SUM(H45:H45)</f>
        <v>0</v>
      </c>
      <c r="I44" s="83">
        <f>SUM(I45:I45)</f>
        <v>0</v>
      </c>
      <c r="J44" s="83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/>
      <c r="H45" s="20"/>
      <c r="I45" s="20"/>
      <c r="J45" s="20"/>
    </row>
    <row r="46" spans="2:10" s="41" customFormat="1" ht="12.75">
      <c r="B46" s="80">
        <v>26</v>
      </c>
      <c r="C46" s="81" t="s">
        <v>6</v>
      </c>
      <c r="D46" s="82" t="s">
        <v>7</v>
      </c>
      <c r="E46" s="81" t="s">
        <v>7</v>
      </c>
      <c r="F46" s="80" t="s">
        <v>50</v>
      </c>
      <c r="G46" s="83">
        <f>SUM(G47:G49)</f>
        <v>1940</v>
      </c>
      <c r="H46" s="83">
        <f>SUM(H47:H49)</f>
        <v>0</v>
      </c>
      <c r="I46" s="83">
        <f>SUM(I47:I49)</f>
        <v>118</v>
      </c>
      <c r="J46" s="83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1940</v>
      </c>
      <c r="H47" s="20"/>
      <c r="I47" s="20">
        <v>118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/>
      <c r="H49" s="20"/>
      <c r="I49" s="20"/>
      <c r="J49" s="20"/>
    </row>
    <row r="50" spans="2:10" s="41" customFormat="1" ht="12.75">
      <c r="B50" s="80">
        <v>29</v>
      </c>
      <c r="C50" s="81" t="s">
        <v>6</v>
      </c>
      <c r="D50" s="82" t="s">
        <v>7</v>
      </c>
      <c r="E50" s="81" t="s">
        <v>7</v>
      </c>
      <c r="F50" s="80" t="s">
        <v>54</v>
      </c>
      <c r="G50" s="83">
        <f>SUM(G51:G58)</f>
        <v>13074</v>
      </c>
      <c r="H50" s="83">
        <f>SUM(H51:H58)</f>
        <v>111</v>
      </c>
      <c r="I50" s="83">
        <f>SUM(I51:I58)</f>
        <v>20748</v>
      </c>
      <c r="J50" s="83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/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/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/>
      <c r="H53" s="20"/>
      <c r="I53" s="20">
        <v>13071</v>
      </c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7489</v>
      </c>
      <c r="H54" s="20"/>
      <c r="I54" s="20">
        <v>4005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777</v>
      </c>
      <c r="H55" s="20"/>
      <c r="I55" s="20">
        <v>490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4808</v>
      </c>
      <c r="H56" s="20">
        <v>111</v>
      </c>
      <c r="I56" s="20">
        <v>3182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/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80">
        <v>30</v>
      </c>
      <c r="C59" s="81" t="s">
        <v>6</v>
      </c>
      <c r="D59" s="82" t="s">
        <v>7</v>
      </c>
      <c r="E59" s="81" t="s">
        <v>7</v>
      </c>
      <c r="F59" s="80" t="s">
        <v>54</v>
      </c>
      <c r="G59" s="83">
        <f>SUM(G60:G63)</f>
        <v>0</v>
      </c>
      <c r="H59" s="83">
        <f>SUM(H60:H63)</f>
        <v>0</v>
      </c>
      <c r="I59" s="83">
        <f>SUM(I60:I63)</f>
        <v>0</v>
      </c>
      <c r="J59" s="83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/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/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/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/>
      <c r="H63" s="20"/>
      <c r="I63" s="20"/>
      <c r="J63" s="20"/>
    </row>
    <row r="64" spans="2:10" s="41" customFormat="1" ht="12.75">
      <c r="B64" s="80">
        <v>31</v>
      </c>
      <c r="C64" s="81" t="s">
        <v>6</v>
      </c>
      <c r="D64" s="82" t="s">
        <v>7</v>
      </c>
      <c r="E64" s="81" t="s">
        <v>7</v>
      </c>
      <c r="F64" s="80" t="s">
        <v>68</v>
      </c>
      <c r="G64" s="83">
        <f>G65+G68+G77</f>
        <v>96826</v>
      </c>
      <c r="H64" s="83">
        <f>H65+H68+H77</f>
        <v>44</v>
      </c>
      <c r="I64" s="83">
        <f>I65+I68+I77</f>
        <v>0</v>
      </c>
      <c r="J64" s="83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556</v>
      </c>
      <c r="H65" s="40">
        <f>H66+H67</f>
        <v>44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48">
        <v>450</v>
      </c>
      <c r="H66" s="48">
        <v>44</v>
      </c>
      <c r="I66" s="48"/>
      <c r="J66" s="4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48">
        <v>106</v>
      </c>
      <c r="H67" s="48"/>
      <c r="I67" s="48"/>
      <c r="J67" s="4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96270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48"/>
      <c r="H69" s="48"/>
      <c r="I69" s="48"/>
      <c r="J69" s="4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48">
        <v>8998</v>
      </c>
      <c r="H70" s="48"/>
      <c r="I70" s="48"/>
      <c r="J70" s="4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48"/>
      <c r="H71" s="48"/>
      <c r="I71" s="48"/>
      <c r="J71" s="4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48">
        <v>86630</v>
      </c>
      <c r="H72" s="48"/>
      <c r="I72" s="48"/>
      <c r="J72" s="4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48"/>
      <c r="H73" s="48"/>
      <c r="I73" s="48"/>
      <c r="J73" s="4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48"/>
      <c r="H74" s="48"/>
      <c r="I74" s="48"/>
      <c r="J74" s="4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48"/>
      <c r="H75" s="48"/>
      <c r="I75" s="48"/>
      <c r="J75" s="4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48">
        <v>642</v>
      </c>
      <c r="H76" s="48"/>
      <c r="I76" s="48"/>
      <c r="J76" s="4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48"/>
      <c r="H78" s="48"/>
      <c r="I78" s="48"/>
      <c r="J78" s="4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48"/>
      <c r="H79" s="48"/>
      <c r="I79" s="48"/>
      <c r="J79" s="4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48"/>
      <c r="H80" s="48"/>
      <c r="I80" s="48"/>
      <c r="J80" s="48"/>
    </row>
    <row r="81" spans="2:10" s="41" customFormat="1" ht="12.75">
      <c r="B81" s="80">
        <v>32</v>
      </c>
      <c r="C81" s="81" t="s">
        <v>6</v>
      </c>
      <c r="D81" s="82" t="s">
        <v>7</v>
      </c>
      <c r="E81" s="81" t="s">
        <v>7</v>
      </c>
      <c r="F81" s="80" t="s">
        <v>72</v>
      </c>
      <c r="G81" s="83">
        <f>SUM(G82:G85)</f>
        <v>0</v>
      </c>
      <c r="H81" s="83">
        <f>SUM(H82:H85)</f>
        <v>0</v>
      </c>
      <c r="I81" s="83">
        <f>SUM(I82:I85)</f>
        <v>0</v>
      </c>
      <c r="J81" s="83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80">
        <v>33</v>
      </c>
      <c r="C86" s="81" t="s">
        <v>6</v>
      </c>
      <c r="D86" s="82" t="s">
        <v>7</v>
      </c>
      <c r="E86" s="81" t="s">
        <v>7</v>
      </c>
      <c r="F86" s="80" t="s">
        <v>77</v>
      </c>
      <c r="G86" s="83">
        <f>SUM(G87:G92)</f>
        <v>0</v>
      </c>
      <c r="H86" s="83">
        <f>SUM(H87:H92)</f>
        <v>0</v>
      </c>
      <c r="I86" s="83">
        <f>SUM(I87:I92)</f>
        <v>0</v>
      </c>
      <c r="J86" s="83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80">
        <v>34</v>
      </c>
      <c r="C93" s="81" t="s">
        <v>6</v>
      </c>
      <c r="D93" s="82" t="s">
        <v>7</v>
      </c>
      <c r="E93" s="81" t="s">
        <v>7</v>
      </c>
      <c r="F93" s="80" t="s">
        <v>79</v>
      </c>
      <c r="G93" s="83">
        <f>SUM(G94:G97)</f>
        <v>16771</v>
      </c>
      <c r="H93" s="83">
        <f>SUM(H94:H97)</f>
        <v>14203</v>
      </c>
      <c r="I93" s="83">
        <f>SUM(I94:I97)</f>
        <v>44253</v>
      </c>
      <c r="J93" s="83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16771</v>
      </c>
      <c r="H97" s="20">
        <v>14203</v>
      </c>
      <c r="I97" s="20">
        <v>44253</v>
      </c>
      <c r="J97" s="20"/>
    </row>
    <row r="98" spans="2:10" s="41" customFormat="1" ht="12.75">
      <c r="B98" s="80">
        <v>35</v>
      </c>
      <c r="C98" s="81" t="s">
        <v>6</v>
      </c>
      <c r="D98" s="82" t="s">
        <v>7</v>
      </c>
      <c r="E98" s="81" t="s">
        <v>7</v>
      </c>
      <c r="F98" s="80" t="s">
        <v>84</v>
      </c>
      <c r="G98" s="83"/>
      <c r="H98" s="83"/>
      <c r="I98" s="83"/>
      <c r="J98" s="83"/>
    </row>
    <row r="99" spans="2:10" ht="22.5" customHeight="1">
      <c r="B99" s="84" t="s">
        <v>85</v>
      </c>
      <c r="C99" s="85"/>
      <c r="D99" s="85"/>
      <c r="E99" s="85"/>
      <c r="F99" s="86"/>
      <c r="G99" s="22">
        <f>SUM(G17+G22+G35+G37+G44+G46+G50+G59+G64+G81+G86+G93+G98)</f>
        <v>558071</v>
      </c>
      <c r="H99" s="22">
        <f>SUM(H17+H22+H35+H37+H44+H46+H50+H59+H64+H81+H86+H93+H98)</f>
        <v>158876</v>
      </c>
      <c r="I99" s="22">
        <f>SUM(I17+I22+I35+I37+I44+I46+I50+I59+I64+I81+I86+I93+I98)</f>
        <v>785564</v>
      </c>
      <c r="J99" s="22">
        <f>SUM(J17+J22+J35+J37+J44+J46+J50+J59+J64+J81+J86+J93+J98)</f>
        <v>0</v>
      </c>
    </row>
    <row r="103" spans="2:7" s="70" customFormat="1" ht="16.5">
      <c r="B103" s="69"/>
      <c r="C103" s="16"/>
      <c r="D103" s="16"/>
      <c r="E103" s="71" t="s">
        <v>1188</v>
      </c>
      <c r="F103" s="11" t="s">
        <v>1195</v>
      </c>
      <c r="G103" s="16"/>
    </row>
    <row r="104" spans="2:7" s="70" customFormat="1" ht="16.5">
      <c r="B104" s="69"/>
      <c r="C104" s="16"/>
      <c r="D104" s="16"/>
      <c r="E104" s="16"/>
      <c r="F104" s="72" t="s">
        <v>1189</v>
      </c>
      <c r="G104" s="16"/>
    </row>
    <row r="105" spans="2:7" s="70" customFormat="1" ht="16.5">
      <c r="B105" s="69"/>
      <c r="C105" s="16"/>
      <c r="D105" s="16"/>
      <c r="E105" s="16"/>
      <c r="F105" s="16" t="s">
        <v>1193</v>
      </c>
      <c r="G105" s="16"/>
    </row>
    <row r="106" spans="2:7" s="70" customFormat="1" ht="16.5">
      <c r="B106" s="69"/>
      <c r="C106" s="16"/>
      <c r="D106" s="16"/>
      <c r="E106" s="16"/>
      <c r="F106" s="16" t="s">
        <v>1190</v>
      </c>
      <c r="G106" s="16"/>
    </row>
    <row r="107" spans="2:7" s="70" customFormat="1" ht="16.5">
      <c r="B107" s="69"/>
      <c r="C107" s="16"/>
      <c r="D107" s="16"/>
      <c r="E107" s="16"/>
      <c r="F107" s="16" t="s">
        <v>1191</v>
      </c>
      <c r="G107" s="16"/>
    </row>
    <row r="108" spans="2:7" s="70" customFormat="1" ht="16.5">
      <c r="B108" s="6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C1E" sheet="1" formatCells="0" formatColumns="0" formatRows="0" insertColumns="0" insertRows="0" insertHyperlinks="0" deleteColumns="0" deleteRows="0" sort="0" autoFilter="0" pivotTables="0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50" bestFit="1" customWidth="1"/>
    <col min="2" max="2" width="25.140625" style="49" bestFit="1" customWidth="1"/>
    <col min="3" max="3" width="13.57421875" style="50" customWidth="1"/>
    <col min="4" max="4" width="13.57421875" style="49" customWidth="1"/>
    <col min="5" max="5" width="11.140625" style="49" customWidth="1"/>
    <col min="6" max="6" width="11.140625" style="50" customWidth="1"/>
    <col min="7" max="14" width="10.28125" style="49" customWidth="1"/>
    <col min="15" max="15" width="11.140625" style="50" customWidth="1"/>
    <col min="16" max="18" width="10.140625" style="49" customWidth="1"/>
    <col min="19" max="19" width="11.140625" style="49" customWidth="1"/>
    <col min="20" max="16384" width="11.421875" style="49" customWidth="1"/>
  </cols>
  <sheetData>
    <row r="1" spans="1:15" s="65" customFormat="1" ht="20.25">
      <c r="A1" s="64"/>
      <c r="B1" s="64" t="s">
        <v>1167</v>
      </c>
      <c r="C1" s="64"/>
      <c r="F1" s="64"/>
      <c r="O1" s="64"/>
    </row>
    <row r="2" spans="2:4" ht="15.75">
      <c r="B2" s="66" t="s">
        <v>1186</v>
      </c>
      <c r="C2" s="67" t="str">
        <f>'Gastos Mensuales Acumulados'!F4</f>
        <v>Tucapel</v>
      </c>
      <c r="D2" s="68"/>
    </row>
    <row r="3" spans="2:4" ht="15.75">
      <c r="B3" s="66" t="s">
        <v>1187</v>
      </c>
      <c r="C3" s="67" t="str">
        <f>'Gastos Mensuales Acumulados'!F6</f>
        <v>ABRIL</v>
      </c>
      <c r="D3" s="68"/>
    </row>
    <row r="5" spans="2:19" ht="12.75">
      <c r="B5" s="51"/>
      <c r="C5" s="56" t="s">
        <v>1169</v>
      </c>
      <c r="D5" s="57" t="s">
        <v>1170</v>
      </c>
      <c r="E5" s="57" t="s">
        <v>1171</v>
      </c>
      <c r="F5" s="56" t="s">
        <v>1172</v>
      </c>
      <c r="G5" s="57" t="s">
        <v>1173</v>
      </c>
      <c r="H5" s="57" t="s">
        <v>1174</v>
      </c>
      <c r="I5" s="57" t="s">
        <v>1175</v>
      </c>
      <c r="J5" s="57" t="s">
        <v>1176</v>
      </c>
      <c r="K5" s="57" t="s">
        <v>1177</v>
      </c>
      <c r="L5" s="57" t="s">
        <v>1178</v>
      </c>
      <c r="M5" s="57" t="s">
        <v>1179</v>
      </c>
      <c r="N5" s="57" t="s">
        <v>1180</v>
      </c>
      <c r="O5" s="56" t="s">
        <v>1181</v>
      </c>
      <c r="P5" s="57" t="s">
        <v>1182</v>
      </c>
      <c r="Q5" s="57" t="s">
        <v>1183</v>
      </c>
      <c r="R5" s="57" t="s">
        <v>1184</v>
      </c>
      <c r="S5" s="58" t="s">
        <v>1185</v>
      </c>
    </row>
    <row r="6" spans="2:19" s="53" customFormat="1" ht="38.25">
      <c r="B6" s="62" t="s">
        <v>1168</v>
      </c>
      <c r="C6" s="54" t="s">
        <v>1148</v>
      </c>
      <c r="D6" s="55" t="s">
        <v>1150</v>
      </c>
      <c r="E6" s="55" t="s">
        <v>1152</v>
      </c>
      <c r="F6" s="54" t="s">
        <v>70</v>
      </c>
      <c r="G6" s="55" t="s">
        <v>1150</v>
      </c>
      <c r="H6" s="55" t="s">
        <v>1152</v>
      </c>
      <c r="I6" s="55" t="s">
        <v>1154</v>
      </c>
      <c r="J6" s="55" t="s">
        <v>1156</v>
      </c>
      <c r="K6" s="55" t="s">
        <v>1158</v>
      </c>
      <c r="L6" s="55" t="s">
        <v>1160</v>
      </c>
      <c r="M6" s="55" t="s">
        <v>1162</v>
      </c>
      <c r="N6" s="55" t="s">
        <v>1164</v>
      </c>
      <c r="O6" s="54" t="s">
        <v>1165</v>
      </c>
      <c r="P6" s="55" t="s">
        <v>1150</v>
      </c>
      <c r="Q6" s="55" t="s">
        <v>1152</v>
      </c>
      <c r="R6" s="55" t="s">
        <v>1166</v>
      </c>
      <c r="S6" s="52" t="s">
        <v>68</v>
      </c>
    </row>
    <row r="7" spans="1:19" ht="12.75">
      <c r="A7" s="50">
        <v>1</v>
      </c>
      <c r="B7" s="63"/>
      <c r="C7" s="60">
        <f>D7+E7</f>
        <v>0</v>
      </c>
      <c r="D7" s="59"/>
      <c r="E7" s="59"/>
      <c r="F7" s="60">
        <f>G7+H7+I7+J7+K7+L7+M7+N7</f>
        <v>0</v>
      </c>
      <c r="G7" s="59"/>
      <c r="H7" s="59"/>
      <c r="I7" s="59"/>
      <c r="J7" s="59"/>
      <c r="K7" s="59"/>
      <c r="L7" s="59"/>
      <c r="M7" s="59"/>
      <c r="N7" s="59"/>
      <c r="O7" s="60">
        <f>P7+Q7+R7</f>
        <v>0</v>
      </c>
      <c r="P7" s="59"/>
      <c r="Q7" s="59"/>
      <c r="R7" s="59"/>
      <c r="S7" s="61">
        <f>C7+F7+O7</f>
        <v>0</v>
      </c>
    </row>
    <row r="8" spans="1:19" ht="12.75">
      <c r="A8" s="50">
        <v>2</v>
      </c>
      <c r="B8" s="63"/>
      <c r="C8" s="60">
        <f aca="true" t="shared" si="0" ref="C8:C32">D8+E8</f>
        <v>0</v>
      </c>
      <c r="D8" s="59"/>
      <c r="E8" s="59"/>
      <c r="F8" s="60">
        <f aca="true" t="shared" si="1" ref="F8:F32">G8+H8+I8+J8+K8+L8+M8+N8</f>
        <v>0</v>
      </c>
      <c r="G8" s="59"/>
      <c r="H8" s="59"/>
      <c r="I8" s="59"/>
      <c r="J8" s="59"/>
      <c r="K8" s="59"/>
      <c r="L8" s="59"/>
      <c r="M8" s="59"/>
      <c r="N8" s="59"/>
      <c r="O8" s="60">
        <f aca="true" t="shared" si="2" ref="O8:O32">P8+Q8+R8</f>
        <v>0</v>
      </c>
      <c r="P8" s="59"/>
      <c r="Q8" s="59"/>
      <c r="R8" s="59"/>
      <c r="S8" s="61">
        <f aca="true" t="shared" si="3" ref="S8:S32">C8+F8+O8</f>
        <v>0</v>
      </c>
    </row>
    <row r="9" spans="1:19" ht="12.75">
      <c r="A9" s="50">
        <v>3</v>
      </c>
      <c r="B9" s="63"/>
      <c r="C9" s="60">
        <f t="shared" si="0"/>
        <v>0</v>
      </c>
      <c r="D9" s="59"/>
      <c r="E9" s="59"/>
      <c r="F9" s="60">
        <f t="shared" si="1"/>
        <v>0</v>
      </c>
      <c r="G9" s="59"/>
      <c r="H9" s="59"/>
      <c r="I9" s="59"/>
      <c r="J9" s="59"/>
      <c r="K9" s="59"/>
      <c r="L9" s="59"/>
      <c r="M9" s="59"/>
      <c r="N9" s="59"/>
      <c r="O9" s="60">
        <f t="shared" si="2"/>
        <v>0</v>
      </c>
      <c r="P9" s="59"/>
      <c r="Q9" s="59"/>
      <c r="R9" s="59"/>
      <c r="S9" s="61">
        <f t="shared" si="3"/>
        <v>0</v>
      </c>
    </row>
    <row r="10" spans="1:19" ht="12.75">
      <c r="A10" s="50">
        <v>4</v>
      </c>
      <c r="B10" s="63"/>
      <c r="C10" s="60">
        <f t="shared" si="0"/>
        <v>0</v>
      </c>
      <c r="D10" s="59"/>
      <c r="E10" s="59"/>
      <c r="F10" s="60">
        <f t="shared" si="1"/>
        <v>0</v>
      </c>
      <c r="G10" s="59"/>
      <c r="H10" s="59"/>
      <c r="I10" s="59"/>
      <c r="J10" s="59"/>
      <c r="K10" s="59"/>
      <c r="L10" s="59"/>
      <c r="M10" s="59"/>
      <c r="N10" s="59"/>
      <c r="O10" s="60">
        <f t="shared" si="2"/>
        <v>0</v>
      </c>
      <c r="P10" s="59"/>
      <c r="Q10" s="59"/>
      <c r="R10" s="59"/>
      <c r="S10" s="61">
        <f t="shared" si="3"/>
        <v>0</v>
      </c>
    </row>
    <row r="11" spans="1:19" ht="12.75">
      <c r="A11" s="50">
        <v>5</v>
      </c>
      <c r="B11" s="63"/>
      <c r="C11" s="60">
        <f t="shared" si="0"/>
        <v>0</v>
      </c>
      <c r="D11" s="59"/>
      <c r="E11" s="59"/>
      <c r="F11" s="60">
        <f t="shared" si="1"/>
        <v>0</v>
      </c>
      <c r="G11" s="59"/>
      <c r="H11" s="59"/>
      <c r="I11" s="59"/>
      <c r="J11" s="59"/>
      <c r="K11" s="59"/>
      <c r="L11" s="59"/>
      <c r="M11" s="59"/>
      <c r="N11" s="59"/>
      <c r="O11" s="60">
        <f t="shared" si="2"/>
        <v>0</v>
      </c>
      <c r="P11" s="59"/>
      <c r="Q11" s="59"/>
      <c r="R11" s="59"/>
      <c r="S11" s="61">
        <f t="shared" si="3"/>
        <v>0</v>
      </c>
    </row>
    <row r="12" spans="1:19" ht="12.75">
      <c r="A12" s="50">
        <v>6</v>
      </c>
      <c r="B12" s="63"/>
      <c r="C12" s="60">
        <f t="shared" si="0"/>
        <v>0</v>
      </c>
      <c r="D12" s="59"/>
      <c r="E12" s="59"/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59"/>
      <c r="O12" s="60">
        <f t="shared" si="2"/>
        <v>0</v>
      </c>
      <c r="P12" s="59"/>
      <c r="Q12" s="59"/>
      <c r="R12" s="59"/>
      <c r="S12" s="61">
        <f t="shared" si="3"/>
        <v>0</v>
      </c>
    </row>
    <row r="13" spans="1:19" ht="12.75">
      <c r="A13" s="50">
        <v>7</v>
      </c>
      <c r="B13" s="63"/>
      <c r="C13" s="60">
        <f t="shared" si="0"/>
        <v>0</v>
      </c>
      <c r="D13" s="59"/>
      <c r="E13" s="59"/>
      <c r="F13" s="60">
        <f t="shared" si="1"/>
        <v>0</v>
      </c>
      <c r="G13" s="59"/>
      <c r="H13" s="59"/>
      <c r="I13" s="59"/>
      <c r="J13" s="59"/>
      <c r="K13" s="59"/>
      <c r="L13" s="59"/>
      <c r="M13" s="59"/>
      <c r="N13" s="59"/>
      <c r="O13" s="60">
        <f t="shared" si="2"/>
        <v>0</v>
      </c>
      <c r="P13" s="59"/>
      <c r="Q13" s="59"/>
      <c r="R13" s="59"/>
      <c r="S13" s="61">
        <f t="shared" si="3"/>
        <v>0</v>
      </c>
    </row>
    <row r="14" spans="1:19" ht="12.75">
      <c r="A14" s="50">
        <v>8</v>
      </c>
      <c r="B14" s="63"/>
      <c r="C14" s="60">
        <f t="shared" si="0"/>
        <v>0</v>
      </c>
      <c r="D14" s="59"/>
      <c r="E14" s="59"/>
      <c r="F14" s="60">
        <f t="shared" si="1"/>
        <v>0</v>
      </c>
      <c r="G14" s="59"/>
      <c r="H14" s="59"/>
      <c r="I14" s="59"/>
      <c r="J14" s="59"/>
      <c r="K14" s="59"/>
      <c r="L14" s="59"/>
      <c r="M14" s="59"/>
      <c r="N14" s="59"/>
      <c r="O14" s="60">
        <f t="shared" si="2"/>
        <v>0</v>
      </c>
      <c r="P14" s="59"/>
      <c r="Q14" s="59"/>
      <c r="R14" s="59"/>
      <c r="S14" s="61">
        <f t="shared" si="3"/>
        <v>0</v>
      </c>
    </row>
    <row r="15" spans="1:19" ht="12.75">
      <c r="A15" s="50">
        <v>9</v>
      </c>
      <c r="B15" s="63"/>
      <c r="C15" s="60">
        <f t="shared" si="0"/>
        <v>0</v>
      </c>
      <c r="D15" s="59"/>
      <c r="E15" s="59"/>
      <c r="F15" s="60">
        <f t="shared" si="1"/>
        <v>0</v>
      </c>
      <c r="G15" s="59"/>
      <c r="H15" s="59"/>
      <c r="I15" s="59"/>
      <c r="J15" s="59"/>
      <c r="K15" s="59"/>
      <c r="L15" s="59"/>
      <c r="M15" s="59"/>
      <c r="N15" s="59"/>
      <c r="O15" s="60">
        <f t="shared" si="2"/>
        <v>0</v>
      </c>
      <c r="P15" s="59"/>
      <c r="Q15" s="59"/>
      <c r="R15" s="59"/>
      <c r="S15" s="61">
        <f t="shared" si="3"/>
        <v>0</v>
      </c>
    </row>
    <row r="16" spans="1:19" ht="12.75">
      <c r="A16" s="50">
        <v>10</v>
      </c>
      <c r="B16" s="63"/>
      <c r="C16" s="60">
        <f t="shared" si="0"/>
        <v>0</v>
      </c>
      <c r="D16" s="59"/>
      <c r="E16" s="59"/>
      <c r="F16" s="60">
        <f t="shared" si="1"/>
        <v>0</v>
      </c>
      <c r="G16" s="59"/>
      <c r="H16" s="59"/>
      <c r="I16" s="59"/>
      <c r="J16" s="59"/>
      <c r="K16" s="59"/>
      <c r="L16" s="59"/>
      <c r="M16" s="59"/>
      <c r="N16" s="59"/>
      <c r="O16" s="60">
        <f t="shared" si="2"/>
        <v>0</v>
      </c>
      <c r="P16" s="59"/>
      <c r="Q16" s="59"/>
      <c r="R16" s="59"/>
      <c r="S16" s="61">
        <f t="shared" si="3"/>
        <v>0</v>
      </c>
    </row>
    <row r="17" spans="1:19" ht="12.75">
      <c r="A17" s="50">
        <v>11</v>
      </c>
      <c r="B17" s="63"/>
      <c r="C17" s="60">
        <f t="shared" si="0"/>
        <v>0</v>
      </c>
      <c r="D17" s="59"/>
      <c r="E17" s="59"/>
      <c r="F17" s="60">
        <f t="shared" si="1"/>
        <v>0</v>
      </c>
      <c r="G17" s="59"/>
      <c r="H17" s="59"/>
      <c r="I17" s="59"/>
      <c r="J17" s="59"/>
      <c r="K17" s="59"/>
      <c r="L17" s="59"/>
      <c r="M17" s="59"/>
      <c r="N17" s="59"/>
      <c r="O17" s="60">
        <f t="shared" si="2"/>
        <v>0</v>
      </c>
      <c r="P17" s="59"/>
      <c r="Q17" s="59"/>
      <c r="R17" s="59"/>
      <c r="S17" s="61">
        <f t="shared" si="3"/>
        <v>0</v>
      </c>
    </row>
    <row r="18" spans="1:19" ht="12.75">
      <c r="A18" s="50">
        <v>12</v>
      </c>
      <c r="B18" s="63"/>
      <c r="C18" s="60">
        <f t="shared" si="0"/>
        <v>0</v>
      </c>
      <c r="D18" s="59"/>
      <c r="E18" s="59"/>
      <c r="F18" s="60">
        <f t="shared" si="1"/>
        <v>0</v>
      </c>
      <c r="G18" s="59"/>
      <c r="H18" s="59"/>
      <c r="I18" s="59"/>
      <c r="J18" s="59"/>
      <c r="K18" s="59"/>
      <c r="L18" s="59"/>
      <c r="M18" s="59"/>
      <c r="N18" s="59"/>
      <c r="O18" s="60">
        <f t="shared" si="2"/>
        <v>0</v>
      </c>
      <c r="P18" s="59"/>
      <c r="Q18" s="59"/>
      <c r="R18" s="59"/>
      <c r="S18" s="61">
        <f t="shared" si="3"/>
        <v>0</v>
      </c>
    </row>
    <row r="19" spans="2:19" ht="12.75">
      <c r="B19" s="63"/>
      <c r="C19" s="60">
        <f t="shared" si="0"/>
        <v>0</v>
      </c>
      <c r="D19" s="59"/>
      <c r="E19" s="59"/>
      <c r="F19" s="60">
        <f t="shared" si="1"/>
        <v>0</v>
      </c>
      <c r="G19" s="59"/>
      <c r="H19" s="59"/>
      <c r="I19" s="59"/>
      <c r="J19" s="59"/>
      <c r="K19" s="59"/>
      <c r="L19" s="59"/>
      <c r="M19" s="59"/>
      <c r="N19" s="59"/>
      <c r="O19" s="60">
        <f t="shared" si="2"/>
        <v>0</v>
      </c>
      <c r="P19" s="59"/>
      <c r="Q19" s="59"/>
      <c r="R19" s="59"/>
      <c r="S19" s="61">
        <f t="shared" si="3"/>
        <v>0</v>
      </c>
    </row>
    <row r="20" spans="2:19" ht="12.75">
      <c r="B20" s="63"/>
      <c r="C20" s="60">
        <f t="shared" si="0"/>
        <v>0</v>
      </c>
      <c r="D20" s="59"/>
      <c r="E20" s="59"/>
      <c r="F20" s="60">
        <f t="shared" si="1"/>
        <v>0</v>
      </c>
      <c r="G20" s="59"/>
      <c r="H20" s="59"/>
      <c r="I20" s="59"/>
      <c r="J20" s="59"/>
      <c r="K20" s="59"/>
      <c r="L20" s="59"/>
      <c r="M20" s="59"/>
      <c r="N20" s="59"/>
      <c r="O20" s="60">
        <f t="shared" si="2"/>
        <v>0</v>
      </c>
      <c r="P20" s="59"/>
      <c r="Q20" s="59"/>
      <c r="R20" s="59"/>
      <c r="S20" s="61">
        <f t="shared" si="3"/>
        <v>0</v>
      </c>
    </row>
    <row r="21" spans="2:19" ht="12.75">
      <c r="B21" s="63"/>
      <c r="C21" s="60">
        <f t="shared" si="0"/>
        <v>0</v>
      </c>
      <c r="D21" s="59"/>
      <c r="E21" s="59"/>
      <c r="F21" s="60">
        <f t="shared" si="1"/>
        <v>0</v>
      </c>
      <c r="G21" s="59"/>
      <c r="H21" s="59"/>
      <c r="I21" s="59"/>
      <c r="J21" s="59"/>
      <c r="K21" s="59"/>
      <c r="L21" s="59"/>
      <c r="M21" s="59"/>
      <c r="N21" s="59"/>
      <c r="O21" s="60">
        <f t="shared" si="2"/>
        <v>0</v>
      </c>
      <c r="P21" s="59"/>
      <c r="Q21" s="59"/>
      <c r="R21" s="59"/>
      <c r="S21" s="61">
        <f t="shared" si="3"/>
        <v>0</v>
      </c>
    </row>
    <row r="22" spans="2:19" ht="12.75">
      <c r="B22" s="63"/>
      <c r="C22" s="60">
        <f t="shared" si="0"/>
        <v>0</v>
      </c>
      <c r="D22" s="59"/>
      <c r="E22" s="59"/>
      <c r="F22" s="60">
        <f t="shared" si="1"/>
        <v>0</v>
      </c>
      <c r="G22" s="59"/>
      <c r="H22" s="59"/>
      <c r="I22" s="59"/>
      <c r="J22" s="59"/>
      <c r="K22" s="59"/>
      <c r="L22" s="59"/>
      <c r="M22" s="59"/>
      <c r="N22" s="59"/>
      <c r="O22" s="60">
        <f t="shared" si="2"/>
        <v>0</v>
      </c>
      <c r="P22" s="59"/>
      <c r="Q22" s="59"/>
      <c r="R22" s="59"/>
      <c r="S22" s="61">
        <f t="shared" si="3"/>
        <v>0</v>
      </c>
    </row>
    <row r="23" spans="2:19" ht="12.75">
      <c r="B23" s="63"/>
      <c r="C23" s="60">
        <f t="shared" si="0"/>
        <v>0</v>
      </c>
      <c r="D23" s="59"/>
      <c r="E23" s="59"/>
      <c r="F23" s="60">
        <f t="shared" si="1"/>
        <v>0</v>
      </c>
      <c r="G23" s="59"/>
      <c r="H23" s="59"/>
      <c r="I23" s="59"/>
      <c r="J23" s="59"/>
      <c r="K23" s="59"/>
      <c r="L23" s="59"/>
      <c r="M23" s="59"/>
      <c r="N23" s="59"/>
      <c r="O23" s="60">
        <f t="shared" si="2"/>
        <v>0</v>
      </c>
      <c r="P23" s="59"/>
      <c r="Q23" s="59"/>
      <c r="R23" s="59"/>
      <c r="S23" s="61">
        <f t="shared" si="3"/>
        <v>0</v>
      </c>
    </row>
    <row r="24" spans="2:19" ht="12.75">
      <c r="B24" s="63"/>
      <c r="C24" s="60">
        <f t="shared" si="0"/>
        <v>0</v>
      </c>
      <c r="D24" s="59"/>
      <c r="E24" s="59"/>
      <c r="F24" s="60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60">
        <f t="shared" si="2"/>
        <v>0</v>
      </c>
      <c r="P24" s="59"/>
      <c r="Q24" s="59"/>
      <c r="R24" s="59"/>
      <c r="S24" s="61">
        <f t="shared" si="3"/>
        <v>0</v>
      </c>
    </row>
    <row r="25" spans="2:19" ht="12.75">
      <c r="B25" s="63"/>
      <c r="C25" s="60">
        <f t="shared" si="0"/>
        <v>0</v>
      </c>
      <c r="D25" s="59"/>
      <c r="E25" s="59"/>
      <c r="F25" s="60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60">
        <f t="shared" si="2"/>
        <v>0</v>
      </c>
      <c r="P25" s="59"/>
      <c r="Q25" s="59"/>
      <c r="R25" s="59"/>
      <c r="S25" s="61">
        <f t="shared" si="3"/>
        <v>0</v>
      </c>
    </row>
    <row r="26" spans="2:19" ht="12.75">
      <c r="B26" s="63"/>
      <c r="C26" s="60">
        <f t="shared" si="0"/>
        <v>0</v>
      </c>
      <c r="D26" s="59"/>
      <c r="E26" s="59"/>
      <c r="F26" s="60">
        <f t="shared" si="1"/>
        <v>0</v>
      </c>
      <c r="G26" s="59"/>
      <c r="H26" s="59"/>
      <c r="I26" s="59"/>
      <c r="J26" s="59"/>
      <c r="K26" s="59"/>
      <c r="L26" s="59"/>
      <c r="M26" s="59"/>
      <c r="N26" s="59"/>
      <c r="O26" s="60">
        <f t="shared" si="2"/>
        <v>0</v>
      </c>
      <c r="P26" s="59"/>
      <c r="Q26" s="59"/>
      <c r="R26" s="59"/>
      <c r="S26" s="61">
        <f t="shared" si="3"/>
        <v>0</v>
      </c>
    </row>
    <row r="27" spans="2:19" ht="12.75">
      <c r="B27" s="63"/>
      <c r="C27" s="60">
        <f t="shared" si="0"/>
        <v>0</v>
      </c>
      <c r="D27" s="59"/>
      <c r="E27" s="59"/>
      <c r="F27" s="60">
        <f t="shared" si="1"/>
        <v>0</v>
      </c>
      <c r="G27" s="59"/>
      <c r="H27" s="59"/>
      <c r="I27" s="59"/>
      <c r="J27" s="59"/>
      <c r="K27" s="59"/>
      <c r="L27" s="59"/>
      <c r="M27" s="59"/>
      <c r="N27" s="59"/>
      <c r="O27" s="60">
        <f t="shared" si="2"/>
        <v>0</v>
      </c>
      <c r="P27" s="59"/>
      <c r="Q27" s="59"/>
      <c r="R27" s="59"/>
      <c r="S27" s="61">
        <f t="shared" si="3"/>
        <v>0</v>
      </c>
    </row>
    <row r="28" spans="2:19" ht="12.75">
      <c r="B28" s="63"/>
      <c r="C28" s="60">
        <f t="shared" si="0"/>
        <v>0</v>
      </c>
      <c r="D28" s="59"/>
      <c r="E28" s="59"/>
      <c r="F28" s="60">
        <f t="shared" si="1"/>
        <v>0</v>
      </c>
      <c r="G28" s="59"/>
      <c r="H28" s="59"/>
      <c r="I28" s="59"/>
      <c r="J28" s="59"/>
      <c r="K28" s="59"/>
      <c r="L28" s="59"/>
      <c r="M28" s="59"/>
      <c r="N28" s="59"/>
      <c r="O28" s="60">
        <f t="shared" si="2"/>
        <v>0</v>
      </c>
      <c r="P28" s="59"/>
      <c r="Q28" s="59"/>
      <c r="R28" s="59"/>
      <c r="S28" s="61">
        <f t="shared" si="3"/>
        <v>0</v>
      </c>
    </row>
    <row r="29" spans="2:19" ht="12.75">
      <c r="B29" s="63"/>
      <c r="C29" s="60">
        <f t="shared" si="0"/>
        <v>0</v>
      </c>
      <c r="D29" s="59"/>
      <c r="E29" s="59"/>
      <c r="F29" s="60">
        <f t="shared" si="1"/>
        <v>0</v>
      </c>
      <c r="G29" s="59"/>
      <c r="H29" s="59"/>
      <c r="I29" s="59"/>
      <c r="J29" s="59"/>
      <c r="K29" s="59"/>
      <c r="L29" s="59"/>
      <c r="M29" s="59"/>
      <c r="N29" s="59"/>
      <c r="O29" s="60">
        <f t="shared" si="2"/>
        <v>0</v>
      </c>
      <c r="P29" s="59"/>
      <c r="Q29" s="59"/>
      <c r="R29" s="59"/>
      <c r="S29" s="61">
        <f t="shared" si="3"/>
        <v>0</v>
      </c>
    </row>
    <row r="30" spans="2:19" ht="12.75">
      <c r="B30" s="63"/>
      <c r="C30" s="60">
        <f t="shared" si="0"/>
        <v>0</v>
      </c>
      <c r="D30" s="59"/>
      <c r="E30" s="59"/>
      <c r="F30" s="60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60">
        <f t="shared" si="2"/>
        <v>0</v>
      </c>
      <c r="P30" s="59"/>
      <c r="Q30" s="59"/>
      <c r="R30" s="59"/>
      <c r="S30" s="61">
        <f t="shared" si="3"/>
        <v>0</v>
      </c>
    </row>
    <row r="31" spans="2:19" ht="12.75">
      <c r="B31" s="63"/>
      <c r="C31" s="60">
        <f t="shared" si="0"/>
        <v>0</v>
      </c>
      <c r="D31" s="59"/>
      <c r="E31" s="59"/>
      <c r="F31" s="60">
        <f t="shared" si="1"/>
        <v>0</v>
      </c>
      <c r="G31" s="59"/>
      <c r="H31" s="59"/>
      <c r="I31" s="59"/>
      <c r="J31" s="59"/>
      <c r="K31" s="59"/>
      <c r="L31" s="59"/>
      <c r="M31" s="59"/>
      <c r="N31" s="59"/>
      <c r="O31" s="60">
        <f t="shared" si="2"/>
        <v>0</v>
      </c>
      <c r="P31" s="59"/>
      <c r="Q31" s="59"/>
      <c r="R31" s="59"/>
      <c r="S31" s="61">
        <f t="shared" si="3"/>
        <v>0</v>
      </c>
    </row>
    <row r="32" spans="2:19" ht="12.75">
      <c r="B32" s="63"/>
      <c r="C32" s="60">
        <f t="shared" si="0"/>
        <v>0</v>
      </c>
      <c r="D32" s="59"/>
      <c r="E32" s="59"/>
      <c r="F32" s="60">
        <f t="shared" si="1"/>
        <v>0</v>
      </c>
      <c r="G32" s="59"/>
      <c r="H32" s="59"/>
      <c r="I32" s="59"/>
      <c r="J32" s="59"/>
      <c r="K32" s="59"/>
      <c r="L32" s="59"/>
      <c r="M32" s="59"/>
      <c r="N32" s="59"/>
      <c r="O32" s="60">
        <f t="shared" si="2"/>
        <v>0</v>
      </c>
      <c r="P32" s="59"/>
      <c r="Q32" s="59"/>
      <c r="R32" s="59"/>
      <c r="S32" s="6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A1" sqref="A1:IV16384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184285</v>
      </c>
      <c r="F2">
        <f>'Gastos Mensuales Acumulados'!G18</f>
        <v>111529</v>
      </c>
      <c r="G2">
        <f>'Gastos Mensuales Acumulados'!G19</f>
        <v>32572</v>
      </c>
      <c r="H2">
        <f>'Gastos Mensuales Acumulados'!G20</f>
        <v>21035</v>
      </c>
      <c r="I2">
        <f>'Gastos Mensuales Acumulados'!G21</f>
        <v>19149</v>
      </c>
      <c r="J2">
        <f>'Gastos Mensuales Acumulados'!G22</f>
        <v>165144</v>
      </c>
      <c r="K2">
        <f>'Gastos Mensuales Acumulados'!G23</f>
        <v>4202</v>
      </c>
      <c r="L2">
        <f>'Gastos Mensuales Acumulados'!G24</f>
        <v>446</v>
      </c>
      <c r="M2">
        <f>'Gastos Mensuales Acumulados'!G25</f>
        <v>8949</v>
      </c>
      <c r="N2">
        <f>'Gastos Mensuales Acumulados'!G26</f>
        <v>18201</v>
      </c>
      <c r="O2">
        <f>'Gastos Mensuales Acumulados'!G27</f>
        <v>50497</v>
      </c>
      <c r="P2">
        <f>'Gastos Mensuales Acumulados'!G28</f>
        <v>9273</v>
      </c>
      <c r="Q2">
        <f>'Gastos Mensuales Acumulados'!G29</f>
        <v>1155</v>
      </c>
      <c r="R2">
        <f>'Gastos Mensuales Acumulados'!G30</f>
        <v>62106</v>
      </c>
      <c r="S2">
        <f>'Gastos Mensuales Acumulados'!G31</f>
        <v>6048</v>
      </c>
      <c r="T2">
        <f>'Gastos Mensuales Acumulados'!G32</f>
        <v>73</v>
      </c>
      <c r="U2">
        <f>'Gastos Mensuales Acumulados'!G33</f>
        <v>3163</v>
      </c>
      <c r="V2">
        <f>'Gastos Mensuales Acumulados'!G34</f>
        <v>1031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80031</v>
      </c>
      <c r="Z2">
        <f>'Gastos Mensuales Acumulados'!G38</f>
        <v>11280</v>
      </c>
      <c r="AA2">
        <f>'Gastos Mensuales Acumulados'!G39</f>
        <v>68751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1940</v>
      </c>
      <c r="AI2">
        <f>'Gastos Mensuales Acumulados'!G47</f>
        <v>1940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13074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7489</v>
      </c>
      <c r="AQ2">
        <f>'Gastos Mensuales Acumulados'!G55</f>
        <v>777</v>
      </c>
      <c r="AR2">
        <f>'Gastos Mensuales Acumulados'!G56</f>
        <v>4808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96826</v>
      </c>
      <c r="BA2">
        <f>'Gastos Mensuales Acumulados'!G65</f>
        <v>556</v>
      </c>
      <c r="BB2">
        <f>'Gastos Mensuales Acumulados'!G68</f>
        <v>96270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16771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16771</v>
      </c>
      <c r="BU2">
        <f>'Gastos Mensuales Acumulados'!G98</f>
        <v>0</v>
      </c>
      <c r="BV2">
        <f>'Gastos Mensuales Acumulados'!G99</f>
        <v>558071</v>
      </c>
      <c r="BW2" t="str">
        <f>+'Gastos Mensuales Acumulados'!$F$9</f>
        <v>Mario Wohlk 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118750</v>
      </c>
      <c r="F3">
        <f>'Gastos Mensuales Acumulados'!H18</f>
        <v>78770</v>
      </c>
      <c r="G3">
        <f>'Gastos Mensuales Acumulados'!H19</f>
        <v>30552</v>
      </c>
      <c r="H3">
        <f>'Gastos Mensuales Acumulados'!H20</f>
        <v>9428</v>
      </c>
      <c r="I3">
        <f>'Gastos Mensuales Acumulados'!H21</f>
        <v>0</v>
      </c>
      <c r="J3">
        <f>'Gastos Mensuales Acumulados'!H22</f>
        <v>19242</v>
      </c>
      <c r="K3">
        <f>'Gastos Mensuales Acumulados'!H23</f>
        <v>38</v>
      </c>
      <c r="L3">
        <f>'Gastos Mensuales Acumulados'!H24</f>
        <v>0</v>
      </c>
      <c r="M3">
        <f>'Gastos Mensuales Acumulados'!H25</f>
        <v>967</v>
      </c>
      <c r="N3">
        <f>'Gastos Mensuales Acumulados'!H26</f>
        <v>10523</v>
      </c>
      <c r="O3">
        <f>'Gastos Mensuales Acumulados'!H27</f>
        <v>3335</v>
      </c>
      <c r="P3">
        <f>'Gastos Mensuales Acumulados'!H28</f>
        <v>853</v>
      </c>
      <c r="Q3">
        <f>'Gastos Mensuales Acumulados'!H29</f>
        <v>1377</v>
      </c>
      <c r="R3">
        <f>'Gastos Mensuales Acumulados'!H30</f>
        <v>219</v>
      </c>
      <c r="S3">
        <f>'Gastos Mensuales Acumulados'!H31</f>
        <v>475</v>
      </c>
      <c r="T3">
        <f>'Gastos Mensuales Acumulados'!H32</f>
        <v>468</v>
      </c>
      <c r="U3">
        <f>'Gastos Mensuales Acumulados'!H33</f>
        <v>0</v>
      </c>
      <c r="V3">
        <f>'Gastos Mensuales Acumulados'!H34</f>
        <v>987</v>
      </c>
      <c r="W3">
        <f>'Gastos Mensuales Acumulados'!H35</f>
        <v>0</v>
      </c>
      <c r="X3" t="str">
        <f>'Gastos Mensuales Acumulados'!H36</f>
        <v>                                 </v>
      </c>
      <c r="Y3">
        <f>'Gastos Mensuales Acumulados'!H37</f>
        <v>6526</v>
      </c>
      <c r="Z3">
        <f>'Gastos Mensuales Acumulados'!H38</f>
        <v>6526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111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111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44</v>
      </c>
      <c r="BA3">
        <f>'Gastos Mensuales Acumulados'!H65</f>
        <v>44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14203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14203</v>
      </c>
      <c r="BU3">
        <f>'Gastos Mensuales Acumulados'!H98</f>
        <v>0</v>
      </c>
      <c r="BV3">
        <f>'Gastos Mensuales Acumulados'!H99</f>
        <v>158876</v>
      </c>
      <c r="BW3" t="str">
        <f>+'Gastos Mensuales Acumulados'!$F$9</f>
        <v>Mario Wohlk 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639951</v>
      </c>
      <c r="F4">
        <f>'Gastos Mensuales Acumulados'!I18</f>
        <v>303015</v>
      </c>
      <c r="G4">
        <f>'Gastos Mensuales Acumulados'!I19</f>
        <v>180025</v>
      </c>
      <c r="H4">
        <f>'Gastos Mensuales Acumulados'!I20</f>
        <v>156911</v>
      </c>
      <c r="I4">
        <f>'Gastos Mensuales Acumulados'!I21</f>
        <v>0</v>
      </c>
      <c r="J4">
        <f>'Gastos Mensuales Acumulados'!I22</f>
        <v>71797</v>
      </c>
      <c r="K4">
        <f>'Gastos Mensuales Acumulados'!I23</f>
        <v>989</v>
      </c>
      <c r="L4">
        <f>'Gastos Mensuales Acumulados'!I24</f>
        <v>12469</v>
      </c>
      <c r="M4">
        <f>'Gastos Mensuales Acumulados'!I25</f>
        <v>1624</v>
      </c>
      <c r="N4">
        <f>'Gastos Mensuales Acumulados'!I26</f>
        <v>33822</v>
      </c>
      <c r="O4">
        <f>'Gastos Mensuales Acumulados'!I27</f>
        <v>12653</v>
      </c>
      <c r="P4">
        <f>'Gastos Mensuales Acumulados'!I28</f>
        <v>1849</v>
      </c>
      <c r="Q4">
        <f>'Gastos Mensuales Acumulados'!I29</f>
        <v>223</v>
      </c>
      <c r="R4">
        <f>'Gastos Mensuales Acumulados'!I30</f>
        <v>1789</v>
      </c>
      <c r="S4">
        <f>'Gastos Mensuales Acumulados'!I31</f>
        <v>0</v>
      </c>
      <c r="T4">
        <f>'Gastos Mensuales Acumulados'!I32</f>
        <v>1976</v>
      </c>
      <c r="U4">
        <f>'Gastos Mensuales Acumulados'!I33</f>
        <v>4166</v>
      </c>
      <c r="V4">
        <f>'Gastos Mensuales Acumulados'!I34</f>
        <v>237</v>
      </c>
      <c r="W4">
        <f>'Gastos Mensuales Acumulados'!I35</f>
        <v>8697</v>
      </c>
      <c r="X4">
        <f>'Gastos Mensuales Acumulados'!I36</f>
        <v>8697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118</v>
      </c>
      <c r="AI4">
        <f>'Gastos Mensuales Acumulados'!I47</f>
        <v>118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20748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13071</v>
      </c>
      <c r="AP4">
        <f>'Gastos Mensuales Acumulados'!I54</f>
        <v>4005</v>
      </c>
      <c r="AQ4">
        <f>'Gastos Mensuales Acumulados'!I55</f>
        <v>490</v>
      </c>
      <c r="AR4">
        <f>'Gastos Mensuales Acumulados'!I56</f>
        <v>3182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44253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44253</v>
      </c>
      <c r="BU4">
        <f>'Gastos Mensuales Acumulados'!I98</f>
        <v>0</v>
      </c>
      <c r="BV4">
        <f>'Gastos Mensuales Acumulados'!I99</f>
        <v>785564</v>
      </c>
      <c r="BW4" t="str">
        <f>+'Gastos Mensuales Acumulados'!$F$9</f>
        <v>Mario Wohlk 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2010-06-21T15:06:22Z</dcterms:modified>
  <cp:category/>
  <cp:version/>
  <cp:contentType/>
  <cp:contentStatus/>
</cp:coreProperties>
</file>