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tabRatio="705" activeTab="0"/>
  </bookViews>
  <sheets>
    <sheet name="Gastos Mensuales Acumulados" sheetId="1" r:id="rId1"/>
    <sheet name="LISTA" sheetId="2" state="hidden" r:id="rId2"/>
    <sheet name="Detalle Proyectos de Inversión" sheetId="3" state="hidden" r:id="rId3"/>
    <sheet name="RESUMEN" sheetId="4" state="veryHidden" r:id="rId4"/>
  </sheets>
  <definedNames>
    <definedName name="LBUSCAR">'LISTA'!$A$2:$B$347</definedName>
    <definedName name="LCODE">'LISTA'!$B$2:$B$347</definedName>
    <definedName name="LComuna">'LISTA'!$A$2:$A$347</definedName>
    <definedName name="LMES">'LISTA'!$C$2:$C$14</definedName>
  </definedNames>
  <calcPr fullCalcOnLoad="1"/>
</workbook>
</file>

<file path=xl/sharedStrings.xml><?xml version="1.0" encoding="utf-8"?>
<sst xmlns="http://schemas.openxmlformats.org/spreadsheetml/2006/main" count="2253" uniqueCount="1202">
  <si>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</si>
  <si>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</si>
  <si>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</si>
  <si>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</si>
  <si>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</si>
  <si>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</si>
  <si>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</si>
  <si>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</si>
  <si>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</si>
  <si>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</si>
  <si>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</si>
  <si>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</si>
  <si>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</si>
  <si>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</si>
  <si>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</si>
  <si>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</si>
  <si>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</si>
  <si>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</si>
  <si>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</si>
  <si>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</si>
  <si>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</si>
  <si>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</si>
  <si>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</si>
  <si>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</si>
  <si>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</si>
  <si>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</si>
  <si>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</si>
  <si>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</si>
  <si>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</si>
  <si>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</si>
  <si>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</si>
  <si>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</si>
  <si>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</si>
  <si>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</si>
  <si>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</si>
  <si>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</si>
  <si>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</si>
  <si>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</si>
  <si>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</si>
  <si>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</si>
  <si>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</si>
  <si>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</si>
  <si>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</si>
  <si>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</si>
  <si>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</si>
  <si>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</si>
  <si>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</si>
  <si>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</si>
  <si>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</si>
  <si>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</si>
  <si>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</si>
  <si>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</si>
  <si>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</si>
  <si>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</si>
  <si>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</si>
  <si>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</si>
  <si>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</si>
  <si>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</si>
  <si>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</si>
  <si>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</si>
  <si>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</si>
  <si>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</si>
  <si>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</si>
  <si>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</si>
  <si>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</si>
  <si>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</si>
  <si>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</si>
  <si>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</si>
  <si>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</si>
  <si>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</si>
  <si>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</si>
  <si>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</si>
  <si>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</si>
  <si>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</si>
  <si>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</si>
  <si>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</si>
  <si>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</si>
  <si>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</si>
  <si>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</si>
  <si>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</si>
  <si>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</si>
  <si>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</si>
  <si>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</si>
  <si>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</si>
  <si>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</si>
  <si>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</si>
  <si>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</si>
  <si>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</si>
  <si>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</si>
  <si>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</si>
  <si>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</si>
  <si>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</si>
  <si>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</si>
  <si>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</si>
  <si>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</si>
  <si>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</si>
  <si>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</si>
  <si>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</si>
  <si>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</si>
  <si>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</si>
  <si>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</si>
  <si>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</si>
  <si>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</si>
  <si>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</si>
  <si>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</si>
  <si>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</si>
  <si>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</si>
  <si>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</si>
  <si>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</si>
  <si>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</si>
  <si>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</si>
  <si>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</si>
  <si>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</si>
  <si>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</si>
  <si>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</si>
  <si>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</si>
  <si>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</si>
  <si>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</si>
  <si>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</si>
  <si>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</si>
  <si>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</si>
  <si>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</si>
  <si>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</si>
  <si>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</si>
  <si>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</si>
  <si>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</si>
  <si>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</si>
  <si>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</si>
  <si>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</si>
  <si>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</si>
  <si>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</si>
  <si>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</si>
  <si>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</si>
  <si>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</si>
  <si>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</si>
  <si>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</si>
  <si>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</si>
  <si>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</si>
  <si>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</si>
  <si>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</si>
  <si>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</si>
  <si>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</si>
  <si>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</si>
  <si>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</si>
  <si>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</si>
  <si>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</si>
  <si>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</si>
  <si>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</si>
  <si>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</si>
  <si>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</si>
  <si>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</si>
  <si>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</si>
  <si>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</si>
  <si>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</si>
  <si>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</si>
  <si>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</si>
  <si>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</si>
  <si>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</si>
  <si>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</si>
  <si>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</si>
  <si>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</si>
  <si>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</si>
  <si>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</si>
  <si>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</si>
  <si>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</si>
  <si>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</si>
  <si>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</si>
  <si>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</si>
  <si>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</si>
  <si>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</si>
  <si>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</si>
  <si>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</si>
  <si>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</si>
  <si>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</si>
  <si>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</si>
  <si>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</si>
  <si>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</si>
  <si>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</si>
  <si>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</si>
  <si>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</si>
  <si>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</si>
  <si>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</si>
  <si>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</si>
  <si>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</si>
  <si>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</si>
  <si>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</si>
  <si>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</si>
  <si>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</si>
  <si>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</si>
  <si>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</si>
  <si>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</si>
  <si>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</si>
  <si>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</si>
  <si>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</si>
  <si>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</si>
  <si>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</si>
  <si>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</si>
  <si>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</si>
  <si>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</si>
  <si>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</si>
  <si>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</si>
  <si>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</si>
  <si>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</si>
  <si>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</si>
  <si>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</si>
  <si>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</si>
  <si>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</si>
  <si>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</si>
  <si>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</si>
  <si>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</si>
  <si>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</si>
  <si>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</si>
  <si>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</si>
  <si>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</si>
  <si>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</si>
  <si>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</si>
  <si>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</si>
  <si>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</si>
  <si>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</si>
  <si>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</si>
  <si>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</si>
  <si>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</si>
  <si>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</si>
  <si>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</si>
  <si>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</si>
  <si>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</si>
  <si>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</si>
  <si>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</si>
  <si>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</si>
  <si>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</si>
  <si>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</si>
  <si>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</si>
  <si>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</si>
  <si>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</si>
  <si>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</si>
  <si>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</si>
  <si>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</si>
  <si>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</si>
  <si>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</si>
  <si>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</si>
  <si>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</si>
  <si>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</si>
  <si>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</si>
  <si>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</si>
  <si>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</si>
  <si>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</si>
  <si>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</si>
  <si>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</si>
  <si>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</si>
  <si>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</si>
  <si>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</si>
  <si>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</si>
  <si>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</si>
  <si>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</si>
  <si>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</si>
  <si>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</si>
  <si>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</si>
  <si>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</si>
  <si>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</si>
  <si>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</si>
  <si>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</si>
  <si>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</si>
  <si>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</si>
  <si>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</si>
  <si>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</si>
  <si>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</si>
  <si>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</si>
  <si>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</si>
  <si>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</si>
  <si>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</si>
  <si>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</si>
  <si>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</si>
  <si>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</si>
  <si>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</si>
  <si>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</si>
  <si>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</si>
  <si>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</si>
  <si>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</si>
  <si>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</si>
  <si>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</si>
  <si>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</si>
  <si>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</si>
  <si>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</si>
  <si>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</si>
  <si>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</si>
  <si>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</si>
  <si>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</si>
  <si>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</si>
  <si>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</si>
  <si>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</si>
  <si>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</si>
  <si>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</si>
  <si>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</si>
  <si>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</si>
  <si>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</si>
  <si>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</si>
  <si>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</si>
  <si>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</si>
  <si>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</si>
  <si>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</si>
  <si>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</si>
  <si>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</si>
  <si>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</si>
  <si>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</si>
  <si>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</si>
  <si>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</si>
  <si>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</si>
  <si>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</si>
  <si>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</si>
  <si>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</si>
  <si>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</si>
  <si>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</si>
  <si>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</si>
  <si>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</si>
  <si>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</si>
  <si>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</si>
  <si>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</si>
  <si>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</si>
  <si>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</si>
  <si>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</si>
  <si>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</si>
  <si>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</si>
  <si>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</si>
  <si>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</si>
  <si>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</si>
  <si>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</si>
  <si>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</si>
  <si>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</si>
  <si>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</si>
  <si>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</si>
  <si>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</si>
  <si>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</si>
  <si>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</si>
  <si>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</si>
  <si>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</si>
  <si>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</si>
  <si>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</si>
  <si>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</si>
  <si>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</si>
  <si>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</si>
  <si>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</si>
  <si>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</si>
  <si>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</si>
  <si>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</si>
  <si>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</si>
  <si>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</si>
  <si>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</si>
  <si>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</si>
  <si>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</si>
  <si>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</si>
  <si>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</si>
  <si>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</si>
  <si>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</si>
  <si>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</si>
  <si>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</si>
  <si>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</si>
  <si>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</si>
  <si>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</si>
  <si>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</si>
  <si>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</si>
  <si>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</si>
  <si>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</si>
  <si>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</si>
  <si>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</si>
  <si>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</si>
  <si>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</si>
  <si>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</si>
  <si>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</si>
  <si>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</si>
  <si>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</si>
  <si>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</si>
  <si>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</si>
  <si>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</si>
  <si>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</si>
  <si>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</si>
  <si>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</si>
  <si>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</si>
  <si>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</si>
  <si>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</si>
  <si>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</si>
  <si>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</si>
  <si>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</si>
  <si>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</si>
  <si>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</si>
  <si>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</si>
  <si>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</si>
  <si>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</si>
  <si>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</si>
  <si>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</si>
  <si>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</si>
  <si>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</si>
  <si>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</si>
  <si>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</si>
  <si>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</si>
  <si>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</si>
  <si>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</si>
  <si>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</si>
  <si>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</si>
  <si>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</si>
  <si>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</si>
  <si>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</si>
  <si>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</si>
  <si>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</si>
  <si>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</si>
  <si>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</si>
  <si>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</si>
  <si>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</si>
  <si>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</si>
  <si>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</si>
  <si>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</si>
  <si>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</si>
  <si>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</si>
  <si>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</si>
  <si>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</si>
  <si>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</si>
  <si>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</si>
  <si>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</si>
  <si>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</si>
  <si>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</si>
  <si>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</si>
  <si>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</si>
  <si>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</si>
  <si>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</si>
  <si>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</si>
  <si>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</si>
  <si>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</si>
  <si>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</si>
  <si>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</si>
  <si>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</si>
  <si>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</si>
  <si>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</si>
  <si>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</si>
  <si>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</si>
  <si>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</si>
  <si>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</si>
  <si>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</si>
  <si>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</si>
  <si>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</si>
  <si>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</si>
  <si>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</si>
  <si>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</si>
  <si>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</si>
  <si>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</si>
  <si>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</si>
  <si>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</si>
  <si>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</si>
  <si>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</si>
  <si>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</si>
  <si>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</si>
  <si>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</si>
  <si>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</si>
  <si>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</si>
  <si>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</si>
  <si>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</si>
  <si>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</si>
  <si>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</si>
  <si>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</si>
  <si>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</si>
  <si>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</si>
  <si>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</si>
  <si>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</si>
  <si>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</si>
  <si>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</si>
  <si>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</si>
  <si>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</si>
  <si>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</si>
  <si>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</si>
  <si>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</si>
  <si>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</si>
  <si>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</si>
  <si>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</si>
  <si>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</si>
  <si>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</si>
  <si>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</si>
  <si>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</si>
  <si>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</si>
  <si>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</si>
  <si>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</si>
  <si>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</si>
  <si>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</si>
  <si>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</si>
  <si>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</si>
  <si>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</si>
  <si>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</si>
  <si>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</si>
  <si>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</si>
  <si>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</si>
  <si>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</si>
  <si>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</si>
  <si>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</si>
  <si>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</si>
  <si>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</si>
  <si>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</si>
  <si>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</si>
  <si>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</si>
  <si>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</si>
  <si>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</si>
  <si>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</si>
  <si>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</si>
  <si>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</si>
  <si>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</si>
  <si>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</si>
  <si>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</si>
  <si>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</si>
  <si>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</si>
  <si>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</si>
  <si>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</si>
  <si>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</si>
  <si>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</si>
  <si>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</si>
  <si>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</si>
  <si>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</si>
  <si>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</si>
  <si>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</si>
  <si>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</si>
  <si>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</si>
  <si>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</si>
  <si>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</si>
  <si>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</si>
  <si>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</si>
  <si>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</si>
  <si>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</si>
  <si>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</si>
  <si>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</si>
  <si>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</si>
  <si>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</si>
  <si>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</si>
  <si>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</si>
  <si>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</si>
  <si>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</si>
  <si>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</si>
  <si>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</si>
  <si>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</si>
  <si>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</si>
  <si>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</si>
  <si>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</si>
  <si>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</si>
  <si>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</si>
  <si>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</si>
  <si>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</si>
  <si>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</si>
  <si>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</si>
  <si>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</si>
  <si>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</si>
  <si>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</si>
  <si>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</si>
  <si>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</si>
  <si>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</si>
  <si>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</si>
  <si>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</si>
  <si>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</si>
  <si>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</si>
  <si>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</si>
  <si>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</si>
  <si>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</si>
  <si>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</si>
  <si>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</si>
  <si>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</si>
  <si>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</si>
  <si>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</si>
  <si>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</si>
  <si>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</si>
  <si>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</si>
  <si>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</si>
  <si>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</si>
  <si>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</si>
  <si>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</si>
  <si>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</si>
  <si>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</si>
  <si>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</si>
  <si>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</si>
  <si>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</si>
  <si>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</si>
  <si>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</si>
  <si>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</si>
  <si>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</si>
  <si>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</si>
  <si>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</si>
  <si>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</si>
  <si>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</si>
  <si>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</si>
  <si>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</si>
  <si>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</si>
  <si>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</si>
  <si>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</si>
  <si>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</si>
  <si>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</si>
  <si>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</si>
  <si>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</si>
  <si>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</si>
  <si>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</si>
  <si>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</si>
  <si>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</si>
  <si>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</si>
  <si>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</si>
  <si>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</si>
  <si>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</si>
  <si>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</si>
  <si>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</si>
  <si>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</si>
  <si>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</si>
  <si>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</si>
  <si>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</si>
  <si>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</si>
  <si>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</si>
  <si>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</si>
  <si>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</si>
  <si>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</si>
  <si>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</si>
  <si>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</si>
  <si>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</si>
  <si>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</si>
  <si>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</si>
  <si>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</si>
  <si>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</si>
  <si>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</si>
  <si>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</si>
  <si>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</si>
  <si>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</si>
  <si>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</si>
  <si>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</si>
  <si>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</si>
  <si>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</si>
  <si>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</si>
  <si>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</si>
  <si>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</si>
  <si>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</si>
  <si>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</si>
  <si>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</si>
  <si>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</si>
  <si>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</si>
  <si>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</si>
  <si>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</si>
  <si>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</si>
  <si>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</si>
  <si>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</si>
  <si>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</si>
  <si>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</si>
  <si>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</si>
  <si>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</si>
  <si>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</si>
  <si>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</si>
  <si>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</si>
  <si>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</si>
  <si>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</si>
  <si>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</si>
  <si>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</si>
  <si>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</si>
  <si>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</si>
  <si>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</si>
  <si>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</si>
  <si>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</si>
  <si>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</si>
  <si>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</si>
  <si>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</si>
  <si>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</si>
  <si>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</si>
  <si>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</si>
  <si>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</si>
  <si>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</si>
  <si>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</si>
  <si>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</si>
  <si>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</si>
  <si>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</si>
  <si>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</si>
  <si>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</si>
  <si>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</si>
  <si>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</si>
  <si>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</si>
  <si>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</si>
  <si>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</si>
  <si>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</si>
  <si>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</si>
  <si>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</si>
  <si>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</si>
  <si>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</si>
  <si>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</si>
  <si>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</si>
  <si>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</si>
  <si>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</si>
  <si>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</si>
  <si>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</si>
  <si>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</si>
  <si>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</si>
  <si>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</si>
  <si>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</si>
  <si>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</si>
  <si>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</si>
  <si>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</si>
  <si>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</si>
  <si>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</si>
  <si>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</si>
  <si>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</si>
  <si>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</si>
  <si>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</si>
  <si>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</si>
  <si>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</si>
  <si>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</si>
  <si>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</si>
  <si>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</si>
  <si>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</si>
  <si>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</si>
  <si>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</si>
  <si>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</si>
  <si>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</si>
  <si>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</si>
  <si>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</si>
  <si>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</si>
  <si>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</si>
  <si>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</si>
  <si>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</si>
  <si>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</si>
  <si>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</si>
  <si>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</si>
  <si>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</si>
  <si>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</si>
  <si>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</si>
  <si>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</si>
  <si>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</si>
  <si>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</si>
  <si>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</si>
  <si>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</si>
  <si>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</si>
  <si>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</si>
  <si>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</si>
  <si>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</si>
  <si>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</si>
  <si>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</si>
  <si>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</si>
  <si>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</si>
  <si>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</si>
  <si>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</si>
  <si>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</si>
  <si>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</si>
  <si>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</si>
  <si>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</si>
  <si>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</si>
  <si>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</si>
  <si>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</si>
  <si>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</si>
  <si>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</si>
  <si>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</si>
  <si>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</si>
  <si>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</si>
  <si>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</si>
  <si>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</si>
  <si>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</si>
  <si>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</si>
  <si>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</si>
  <si>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</si>
  <si>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</si>
  <si>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</si>
  <si>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</si>
  <si>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</si>
  <si>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</si>
  <si>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</si>
  <si>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</si>
  <si>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</si>
  <si>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</si>
  <si>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</si>
  <si>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</si>
  <si>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</si>
  <si>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</si>
  <si>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</si>
  <si>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</si>
  <si>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</si>
  <si>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</si>
  <si>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</si>
  <si>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</si>
  <si>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</si>
  <si>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</si>
  <si>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</si>
  <si>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</si>
  <si>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</si>
  <si>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</si>
  <si>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</si>
  <si>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</si>
  <si>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</si>
  <si>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</si>
  <si>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</si>
  <si>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</si>
  <si>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</si>
  <si>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</si>
  <si>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</si>
  <si>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</si>
  <si>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</si>
  <si>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</si>
  <si>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</si>
  <si>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</si>
  <si>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</si>
  <si>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</si>
  <si>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</si>
  <si>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</si>
  <si>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</si>
  <si>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</si>
  <si>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</si>
  <si>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</si>
  <si>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</si>
  <si>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</si>
  <si>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</si>
  <si>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</si>
  <si>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</si>
  <si>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</si>
  <si>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</si>
  <si>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</si>
  <si>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</si>
  <si>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</si>
  <si>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</si>
  <si>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</si>
  <si>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</si>
  <si>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</si>
  <si>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</si>
  <si>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</si>
  <si>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</si>
  <si>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</si>
  <si>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</si>
  <si>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</si>
  <si>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</si>
  <si>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</si>
  <si>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</si>
  <si>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</si>
  <si>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</si>
  <si>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</si>
  <si>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</si>
  <si>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</si>
  <si>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</si>
  <si>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</si>
  <si>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</si>
  <si>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</si>
  <si>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</si>
  <si>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</si>
  <si>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</si>
  <si>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</si>
  <si>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</si>
  <si>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</si>
  <si>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</si>
  <si>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</si>
  <si>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</si>
  <si>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</si>
  <si>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</si>
  <si>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</si>
  <si>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</si>
  <si>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</si>
  <si>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</si>
  <si>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</si>
  <si>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</si>
  <si>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</si>
  <si>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</si>
  <si>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</si>
  <si>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</si>
  <si>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</si>
  <si>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</si>
  <si>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</si>
  <si>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</si>
  <si>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</si>
  <si>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</si>
  <si>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</si>
  <si>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</si>
  <si>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</si>
  <si>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</si>
  <si>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</si>
  <si>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</si>
  <si>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</si>
  <si>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</si>
  <si>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</si>
  <si>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</si>
  <si>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</si>
  <si>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</si>
  <si>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</si>
  <si>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</si>
  <si>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</si>
  <si>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</si>
  <si>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</si>
  <si>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</si>
  <si>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</si>
  <si>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</si>
  <si>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</si>
  <si>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</si>
  <si>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</si>
  <si>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</si>
  <si>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</si>
  <si>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</si>
  <si>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</si>
  <si>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</si>
  <si>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</si>
  <si>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</si>
  <si>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</si>
  <si>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</si>
  <si>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</si>
  <si>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</si>
  <si>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</si>
  <si>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</si>
  <si>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</si>
  <si>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</si>
  <si>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</si>
  <si>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</si>
  <si>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</si>
  <si>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</si>
  <si>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</si>
  <si>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</si>
  <si>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</si>
  <si>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</si>
  <si>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</si>
  <si>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</si>
  <si>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</si>
  <si>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</si>
  <si>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</si>
  <si>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</si>
  <si>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</si>
  <si>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</si>
  <si>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</si>
  <si>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</si>
  <si>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</si>
  <si>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</si>
  <si>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</si>
  <si>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</si>
  <si>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</si>
  <si>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</si>
  <si>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</si>
  <si>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</si>
  <si>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</si>
  <si>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</si>
  <si>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</si>
  <si>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</si>
  <si>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</si>
  <si>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</si>
  <si>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</si>
  <si>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</si>
  <si>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</si>
  <si>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</si>
  <si>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</si>
  <si>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</si>
  <si>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</si>
  <si>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</si>
  <si>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</si>
  <si>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</si>
  <si>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</si>
  <si>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</si>
  <si>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</si>
  <si>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</si>
  <si>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</si>
  <si>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</si>
  <si>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</si>
  <si>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</si>
  <si>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</si>
  <si>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</si>
  <si>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</si>
  <si>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</si>
  <si>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</si>
  <si>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</si>
  <si>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</si>
  <si>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</si>
  <si>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</si>
  <si>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</si>
  <si>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</si>
  <si>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</si>
  <si>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</si>
  <si>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</si>
  <si>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</si>
  <si>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</si>
  <si>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</si>
  <si>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</si>
  <si>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</si>
  <si>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</si>
  <si>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</si>
  <si>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</si>
  <si>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</si>
  <si>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</si>
  <si>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</si>
  <si>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</si>
  <si>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</si>
  <si>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</si>
  <si>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</si>
  <si>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</si>
  <si>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</si>
  <si>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</si>
  <si>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</si>
  <si>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</si>
  <si>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</si>
  <si>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</si>
  <si>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</si>
  <si>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</si>
  <si>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</si>
  <si>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</si>
  <si>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</si>
  <si>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</si>
  <si>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</si>
  <si>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</si>
  <si>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</si>
  <si>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</si>
  <si>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</si>
  <si>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</si>
  <si>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</si>
  <si>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</si>
  <si>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</si>
  <si>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</si>
  <si>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</si>
  <si>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</si>
  <si>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</si>
  <si>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</si>
  <si>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</si>
  <si>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</si>
  <si>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</si>
  <si>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</si>
  <si>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</si>
  <si>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</si>
  <si>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</si>
  <si>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</si>
  <si>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</si>
  <si>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</si>
  <si>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</si>
  <si>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</si>
  <si>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</si>
  <si>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</si>
  <si>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</si>
  <si>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</si>
  <si>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</si>
  <si>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</si>
  <si>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</si>
  <si>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</si>
  <si>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</si>
  <si>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</si>
  <si>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</si>
  <si>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</si>
  <si>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</si>
  <si>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</si>
  <si>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</si>
  <si>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</si>
  <si>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</si>
  <si>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</si>
  <si>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</si>
  <si>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</si>
  <si>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</si>
  <si>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</si>
  <si>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</si>
  <si>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</si>
  <si>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</si>
  <si>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</si>
  <si>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</si>
  <si>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</si>
  <si>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</si>
  <si>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</si>
  <si>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</si>
  <si>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</si>
  <si>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</si>
  <si>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</si>
  <si>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</si>
  <si>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</si>
  <si>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</si>
  <si>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</si>
  <si>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</si>
  <si>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</si>
  <si>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</si>
  <si>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</si>
  <si>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</si>
  <si>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</si>
  <si>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</si>
  <si>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</si>
  <si>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</si>
  <si>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</si>
  <si>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</si>
  <si>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</si>
  <si>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</si>
  <si>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</si>
  <si>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</si>
  <si>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</si>
  <si>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</si>
  <si>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</si>
  <si>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</si>
  <si>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</si>
  <si>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</si>
  <si>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</si>
  <si>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</si>
  <si>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</si>
  <si>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</si>
  <si>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</si>
  <si>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</si>
  <si>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</si>
  <si>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</si>
  <si>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</si>
  <si>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</si>
  <si>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</si>
  <si>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</si>
  <si>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</si>
  <si>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</si>
  <si>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</si>
  <si>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</si>
  <si>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</si>
  <si>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</si>
  <si>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</si>
  <si>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</si>
  <si>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</si>
  <si>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</si>
  <si>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</si>
  <si>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</si>
  <si>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</si>
  <si>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</si>
  <si>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</si>
  <si>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</si>
  <si>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</si>
  <si>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</si>
  <si>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</si>
  <si>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</si>
  <si>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</si>
  <si>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</si>
  <si>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</si>
  <si>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</si>
  <si>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</si>
  <si>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</si>
  <si>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</si>
  <si>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</si>
  <si>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</si>
  <si>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</si>
  <si>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</si>
  <si>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</si>
  <si>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</si>
  <si>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</si>
  <si>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</si>
  <si>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</si>
  <si>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</si>
  <si>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</si>
  <si>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</si>
  <si>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</si>
  <si>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</si>
  <si>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</si>
  <si>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</si>
  <si>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</si>
  <si>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</si>
  <si>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</si>
  <si>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</si>
  <si>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</si>
  <si>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</si>
  <si>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</si>
  <si>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</si>
  <si>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</si>
  <si>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</si>
  <si>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</si>
  <si>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</si>
  <si>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</si>
  <si>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</si>
  <si>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</si>
  <si>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</si>
  <si>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</si>
  <si>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</si>
  <si>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</si>
  <si>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</si>
  <si>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</si>
  <si>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</si>
  <si>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</si>
  <si>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</si>
  <si>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</si>
  <si>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</si>
  <si>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</si>
  <si>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</si>
  <si>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</si>
  <si>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</si>
  <si>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</si>
  <si>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</si>
  <si>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</si>
  <si>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</si>
  <si>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</si>
  <si>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</si>
  <si>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</si>
  <si>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</si>
  <si>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</si>
  <si>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</si>
  <si>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</si>
  <si>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</si>
  <si>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</si>
  <si>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</si>
  <si>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</si>
  <si>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</si>
  <si>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</si>
  <si>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</si>
  <si>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</si>
  <si>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</si>
  <si>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</si>
  <si>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</si>
  <si>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</si>
  <si>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</si>
  <si>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</si>
  <si>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</si>
  <si>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</si>
  <si>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</si>
  <si>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</si>
  <si>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</si>
  <si>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</si>
  <si>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</si>
  <si>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</si>
  <si>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</si>
  <si>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</si>
  <si>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</si>
  <si>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</si>
  <si>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</si>
  <si>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</si>
  <si>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</si>
  <si>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 xml:space="preserve"> ACUMULADOS AL MES DE:</t>
  </si>
  <si>
    <t>INFORME  DE  GASTOS  MUNICIPALES  ACUMULADOS   2010   -   Ley Nº20.237</t>
  </si>
  <si>
    <t xml:space="preserve">Mario Wohlk </t>
  </si>
  <si>
    <t>Director Adm. Y Finanzas</t>
  </si>
  <si>
    <t>043-404050</t>
  </si>
  <si>
    <t xml:space="preserve">                                 </t>
  </si>
</sst>
</file>

<file path=xl/styles.xml><?xml version="1.0" encoding="utf-8"?>
<styleSheet xmlns="http://schemas.openxmlformats.org/spreadsheetml/2006/main">
  <numFmts count="31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[$-340A]dddd\,\ dd&quot; de &quot;mmmm&quot; de &quot;yyyy"/>
  </numFmts>
  <fonts count="60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  <font>
      <sz val="12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horizontal="center" vertical="top" wrapText="1"/>
      <protection/>
    </xf>
    <xf numFmtId="0" fontId="3" fillId="34" borderId="10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4" borderId="10" xfId="0" applyFont="1" applyFill="1" applyBorder="1" applyAlignment="1" applyProtection="1">
      <alignment horizontal="left"/>
      <protection/>
    </xf>
    <xf numFmtId="49" fontId="8" fillId="34" borderId="10" xfId="0" applyNumberFormat="1" applyFont="1" applyFill="1" applyBorder="1" applyAlignment="1" applyProtection="1">
      <alignment/>
      <protection/>
    </xf>
    <xf numFmtId="49" fontId="8" fillId="34" borderId="10" xfId="0" applyNumberFormat="1" applyFont="1" applyFill="1" applyBorder="1" applyAlignment="1" applyProtection="1">
      <alignment horizontal="left"/>
      <protection/>
    </xf>
    <xf numFmtId="0" fontId="8" fillId="34" borderId="10" xfId="0" applyFont="1" applyFill="1" applyBorder="1" applyAlignment="1" applyProtection="1">
      <alignment/>
      <protection locked="0"/>
    </xf>
    <xf numFmtId="49" fontId="8" fillId="34" borderId="10" xfId="0" applyNumberFormat="1" applyFont="1" applyFill="1" applyBorder="1" applyAlignment="1" applyProtection="1" quotePrefix="1">
      <alignment/>
      <protection/>
    </xf>
    <xf numFmtId="0" fontId="7" fillId="35" borderId="10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36" borderId="10" xfId="0" applyFont="1" applyFill="1" applyBorder="1" applyAlignment="1">
      <alignment horizontal="center" vertical="top" wrapText="1"/>
    </xf>
    <xf numFmtId="0" fontId="8" fillId="34" borderId="10" xfId="0" applyFont="1" applyFill="1" applyBorder="1" applyAlignment="1">
      <alignment/>
    </xf>
    <xf numFmtId="0" fontId="10" fillId="0" borderId="0" xfId="0" applyFont="1" applyAlignment="1">
      <alignment/>
    </xf>
    <xf numFmtId="0" fontId="8" fillId="34" borderId="11" xfId="0" applyFont="1" applyFill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left"/>
      <protection/>
    </xf>
    <xf numFmtId="49" fontId="8" fillId="0" borderId="10" xfId="0" applyNumberFormat="1" applyFont="1" applyBorder="1" applyAlignment="1" applyProtection="1">
      <alignment horizontal="left"/>
      <protection/>
    </xf>
    <xf numFmtId="49" fontId="8" fillId="0" borderId="10" xfId="0" applyNumberFormat="1" applyFont="1" applyFill="1" applyBorder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10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37" borderId="10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4" borderId="10" xfId="0" applyFont="1" applyFill="1" applyBorder="1" applyAlignment="1" applyProtection="1">
      <alignment horizontal="center" vertical="top" wrapText="1"/>
      <protection/>
    </xf>
    <xf numFmtId="0" fontId="16" fillId="0" borderId="10" xfId="0" applyFont="1" applyBorder="1" applyAlignment="1" applyProtection="1">
      <alignment horizontal="center" vertical="top" wrapText="1"/>
      <protection/>
    </xf>
    <xf numFmtId="49" fontId="16" fillId="34" borderId="10" xfId="0" applyNumberFormat="1" applyFont="1" applyFill="1" applyBorder="1" applyAlignment="1" applyProtection="1">
      <alignment horizontal="center"/>
      <protection/>
    </xf>
    <xf numFmtId="49" fontId="16" fillId="0" borderId="10" xfId="0" applyNumberFormat="1" applyFont="1" applyBorder="1" applyAlignment="1" applyProtection="1">
      <alignment horizontal="center"/>
      <protection/>
    </xf>
    <xf numFmtId="49" fontId="16" fillId="37" borderId="10" xfId="0" applyNumberFormat="1" applyFont="1" applyFill="1" applyBorder="1" applyAlignment="1" applyProtection="1">
      <alignment horizontal="center"/>
      <protection/>
    </xf>
    <xf numFmtId="0" fontId="17" fillId="0" borderId="10" xfId="0" applyFont="1" applyBorder="1" applyAlignment="1">
      <alignment/>
    </xf>
    <xf numFmtId="0" fontId="16" fillId="34" borderId="10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0" fontId="18" fillId="35" borderId="10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0" xfId="0" applyFont="1" applyBorder="1" applyAlignment="1">
      <alignment/>
    </xf>
    <xf numFmtId="0" fontId="16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4" borderId="10" xfId="0" applyFont="1" applyFill="1" applyBorder="1" applyAlignment="1" applyProtection="1">
      <alignment horizontal="left" vertical="center" wrapText="1"/>
      <protection locked="0"/>
    </xf>
    <xf numFmtId="0" fontId="13" fillId="36" borderId="14" xfId="0" applyFont="1" applyFill="1" applyBorder="1" applyAlignment="1" applyProtection="1">
      <alignment horizontal="left"/>
      <protection locked="0"/>
    </xf>
    <xf numFmtId="0" fontId="25" fillId="0" borderId="0" xfId="0" applyFont="1" applyAlignment="1">
      <alignment/>
    </xf>
    <xf numFmtId="0" fontId="10" fillId="38" borderId="15" xfId="0" applyFont="1" applyFill="1" applyBorder="1" applyAlignment="1" applyProtection="1">
      <alignment horizontal="left" vertical="top" textRotation="180"/>
      <protection/>
    </xf>
    <xf numFmtId="0" fontId="10" fillId="38" borderId="15" xfId="0" applyFont="1" applyFill="1" applyBorder="1" applyAlignment="1" applyProtection="1">
      <alignment vertical="top" textRotation="180"/>
      <protection/>
    </xf>
    <xf numFmtId="0" fontId="7" fillId="38" borderId="15" xfId="0" applyFont="1" applyFill="1" applyBorder="1" applyAlignment="1" applyProtection="1">
      <alignment horizontal="center" vertical="center"/>
      <protection/>
    </xf>
    <xf numFmtId="0" fontId="7" fillId="38" borderId="15" xfId="0" applyFont="1" applyFill="1" applyBorder="1" applyAlignment="1" applyProtection="1">
      <alignment horizontal="center" vertical="center" wrapText="1"/>
      <protection/>
    </xf>
    <xf numFmtId="0" fontId="10" fillId="38" borderId="10" xfId="0" applyFont="1" applyFill="1" applyBorder="1" applyAlignment="1" applyProtection="1">
      <alignment horizontal="left"/>
      <protection/>
    </xf>
    <xf numFmtId="49" fontId="10" fillId="38" borderId="10" xfId="0" applyNumberFormat="1" applyFont="1" applyFill="1" applyBorder="1" applyAlignment="1" applyProtection="1">
      <alignment/>
      <protection/>
    </xf>
    <xf numFmtId="49" fontId="10" fillId="38" borderId="10" xfId="0" applyNumberFormat="1" applyFont="1" applyFill="1" applyBorder="1" applyAlignment="1" applyProtection="1">
      <alignment horizontal="left"/>
      <protection/>
    </xf>
    <xf numFmtId="0" fontId="10" fillId="38" borderId="10" xfId="0" applyFont="1" applyFill="1" applyBorder="1" applyAlignment="1" applyProtection="1">
      <alignment/>
      <protection/>
    </xf>
    <xf numFmtId="0" fontId="7" fillId="35" borderId="12" xfId="0" applyFont="1" applyFill="1" applyBorder="1" applyAlignment="1" applyProtection="1">
      <alignment horizontal="center" vertical="center" wrapText="1"/>
      <protection/>
    </xf>
    <xf numFmtId="0" fontId="7" fillId="35" borderId="11" xfId="0" applyFont="1" applyFill="1" applyBorder="1" applyAlignment="1" applyProtection="1">
      <alignment horizontal="center" vertical="center" wrapText="1"/>
      <protection/>
    </xf>
    <xf numFmtId="0" fontId="7" fillId="35" borderId="13" xfId="0" applyFont="1" applyFill="1" applyBorder="1" applyAlignment="1" applyProtection="1">
      <alignment horizontal="center" vertical="center" wrapText="1"/>
      <protection/>
    </xf>
    <xf numFmtId="0" fontId="11" fillId="38" borderId="10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5">
    <dxf>
      <font>
        <b/>
        <i val="0"/>
        <color indexed="18"/>
      </font>
    </dxf>
    <dxf>
      <font>
        <b/>
        <i val="0"/>
        <color indexed="18"/>
      </font>
    </dxf>
    <dxf>
      <font>
        <b/>
        <i val="0"/>
        <color indexed="18"/>
      </font>
      <fill>
        <patternFill>
          <bgColor indexed="9"/>
        </patternFill>
      </fill>
    </dxf>
    <dxf>
      <font>
        <b/>
        <i val="0"/>
        <color indexed="10"/>
      </font>
      <fill>
        <patternFill>
          <bgColor indexed="27"/>
        </patternFill>
      </fill>
      <border>
        <left style="thin"/>
        <right style="thin"/>
        <top style="thin"/>
        <bottom style="thin"/>
      </border>
    </dxf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950"/>
  <sheetViews>
    <sheetView tabSelected="1" zoomScale="75" zoomScaleNormal="75" zoomScalePageLayoutView="0" workbookViewId="0" topLeftCell="A1">
      <pane xSplit="6" ySplit="17" topLeftCell="G67" activePane="bottomRight" state="frozen"/>
      <selection pane="topLeft" activeCell="A1" sqref="A1"/>
      <selection pane="topRight" activeCell="G1" sqref="G1"/>
      <selection pane="bottomLeft" activeCell="A18" sqref="A18"/>
      <selection pane="bottomRight" activeCell="I10" sqref="I10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8" t="s">
        <v>1197</v>
      </c>
      <c r="C1" s="88"/>
      <c r="D1" s="88"/>
      <c r="E1" s="88"/>
      <c r="F1" s="88"/>
      <c r="G1" s="88"/>
      <c r="H1" s="88"/>
      <c r="I1" s="88"/>
      <c r="J1" s="88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8" ht="17.25" customHeight="1" thickBot="1">
      <c r="B4" s="47" t="s">
        <v>450</v>
      </c>
      <c r="C4" s="6"/>
      <c r="D4" s="6"/>
      <c r="E4" s="6"/>
      <c r="F4" s="74" t="s">
        <v>803</v>
      </c>
      <c r="G4" s="27">
        <f>IF(F4="--&gt; SELECCIONE  COMUNA &lt;---","Falta información","")</f>
      </c>
      <c r="H4" s="75">
        <f>IF(RESUMEN!A1&lt;&gt;"TIPO","ESTE NO ES EL FORMATO ORIGINAL DE LA CAPTURA DE GASTOS MENSUALES","")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8" ht="17.25" customHeight="1" thickBot="1">
      <c r="B6" s="47" t="s">
        <v>1196</v>
      </c>
      <c r="C6" s="6"/>
      <c r="D6" s="6"/>
      <c r="E6" s="6"/>
      <c r="F6" s="74" t="s">
        <v>101</v>
      </c>
      <c r="G6" s="27">
        <f>IF(F6="--&gt; SELECCIONE MES &lt;--","Falta información","")</f>
      </c>
      <c r="H6" s="5">
        <f>IF(RESUMEN!C2=99999,"NO HA SELECCIONADO COMUNA","")</f>
      </c>
    </row>
    <row r="7" spans="2:8" ht="15" customHeight="1">
      <c r="B7" s="6"/>
      <c r="C7" s="6"/>
      <c r="D7" s="6"/>
      <c r="E7" s="6"/>
      <c r="F7" s="8"/>
      <c r="G7" s="6"/>
      <c r="H7" s="5">
        <f>IF(F6="--&gt; SELECCIONE MES &lt;--","NO HA SELECCIONADO MES","")</f>
      </c>
    </row>
    <row r="8" spans="2:6" ht="15" customHeight="1">
      <c r="B8" s="9"/>
      <c r="F8" s="8"/>
    </row>
    <row r="9" spans="2:6" ht="18" customHeight="1">
      <c r="B9" s="90" t="s">
        <v>447</v>
      </c>
      <c r="C9" s="90"/>
      <c r="D9" s="90"/>
      <c r="E9" s="89"/>
      <c r="F9" s="73" t="s">
        <v>1198</v>
      </c>
    </row>
    <row r="10" spans="2:6" ht="18" customHeight="1">
      <c r="B10" s="10" t="s">
        <v>448</v>
      </c>
      <c r="C10" s="11"/>
      <c r="D10" s="11"/>
      <c r="E10" s="11"/>
      <c r="F10" s="73" t="s">
        <v>1199</v>
      </c>
    </row>
    <row r="11" spans="2:7" s="15" customFormat="1" ht="18" customHeight="1">
      <c r="B11" s="89" t="s">
        <v>449</v>
      </c>
      <c r="C11" s="89"/>
      <c r="D11" s="13"/>
      <c r="E11" s="13"/>
      <c r="F11" s="7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7" t="s">
        <v>1194</v>
      </c>
      <c r="C14" s="87"/>
      <c r="D14" s="87"/>
      <c r="E14" s="87"/>
      <c r="F14" s="87"/>
      <c r="G14" s="87"/>
      <c r="H14" s="87"/>
      <c r="I14" s="87"/>
      <c r="J14" s="87"/>
    </row>
    <row r="15" ht="13.5">
      <c r="G15" s="12"/>
    </row>
    <row r="16" spans="2:10" ht="30" customHeight="1">
      <c r="B16" s="76" t="s">
        <v>0</v>
      </c>
      <c r="C16" s="77" t="s">
        <v>1</v>
      </c>
      <c r="D16" s="77" t="s">
        <v>2</v>
      </c>
      <c r="E16" s="77" t="s">
        <v>3</v>
      </c>
      <c r="F16" s="78" t="s">
        <v>4</v>
      </c>
      <c r="G16" s="79" t="s">
        <v>443</v>
      </c>
      <c r="H16" s="79" t="s">
        <v>444</v>
      </c>
      <c r="I16" s="79" t="s">
        <v>445</v>
      </c>
      <c r="J16" s="79" t="s">
        <v>446</v>
      </c>
    </row>
    <row r="17" spans="2:10" s="41" customFormat="1" ht="12.75">
      <c r="B17" s="80" t="s">
        <v>5</v>
      </c>
      <c r="C17" s="81" t="s">
        <v>6</v>
      </c>
      <c r="D17" s="82" t="s">
        <v>7</v>
      </c>
      <c r="E17" s="81" t="s">
        <v>7</v>
      </c>
      <c r="F17" s="80" t="s">
        <v>8</v>
      </c>
      <c r="G17" s="83">
        <f>SUM(G18:G21)</f>
        <v>362794</v>
      </c>
      <c r="H17" s="83">
        <f>SUM(H18:H21)</f>
        <v>236502</v>
      </c>
      <c r="I17" s="83">
        <f>SUM(I18:I21)</f>
        <v>1326409</v>
      </c>
      <c r="J17" s="83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213787</v>
      </c>
      <c r="H18" s="20">
        <v>155833</v>
      </c>
      <c r="I18" s="20">
        <v>614920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62195</v>
      </c>
      <c r="H19" s="20">
        <v>65578</v>
      </c>
      <c r="I19" s="20">
        <v>398672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43418</v>
      </c>
      <c r="H20" s="20">
        <v>15019</v>
      </c>
      <c r="I20" s="20">
        <v>312817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43394</v>
      </c>
      <c r="H21" s="20">
        <v>72</v>
      </c>
      <c r="I21" s="20"/>
      <c r="J21" s="20"/>
    </row>
    <row r="22" spans="2:10" s="41" customFormat="1" ht="12.75">
      <c r="B22" s="80" t="s">
        <v>17</v>
      </c>
      <c r="C22" s="81" t="s">
        <v>6</v>
      </c>
      <c r="D22" s="82" t="s">
        <v>7</v>
      </c>
      <c r="E22" s="81" t="s">
        <v>7</v>
      </c>
      <c r="F22" s="80" t="s">
        <v>18</v>
      </c>
      <c r="G22" s="83">
        <f>SUM(G23:G34)</f>
        <v>360287</v>
      </c>
      <c r="H22" s="83">
        <f>SUM(H23:H34)</f>
        <v>44116</v>
      </c>
      <c r="I22" s="83">
        <f>SUM(I23:I34)</f>
        <v>210571</v>
      </c>
      <c r="J22" s="83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8008</v>
      </c>
      <c r="H23" s="20">
        <v>579</v>
      </c>
      <c r="I23" s="20">
        <v>10954</v>
      </c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>
        <v>3205</v>
      </c>
      <c r="H24" s="20">
        <v>133</v>
      </c>
      <c r="I24" s="20">
        <v>19793</v>
      </c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20228</v>
      </c>
      <c r="H25" s="20">
        <v>2239</v>
      </c>
      <c r="I25" s="20">
        <v>6075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40040</v>
      </c>
      <c r="H26" s="20">
        <v>23645</v>
      </c>
      <c r="I26" s="20">
        <v>73913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117016</v>
      </c>
      <c r="H27" s="20">
        <v>7306</v>
      </c>
      <c r="I27" s="20">
        <v>33746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14279</v>
      </c>
      <c r="H28" s="20">
        <v>2913</v>
      </c>
      <c r="I28" s="20">
        <v>35791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2870</v>
      </c>
      <c r="H29" s="20">
        <v>2335</v>
      </c>
      <c r="I29" s="20">
        <v>503</v>
      </c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122355</v>
      </c>
      <c r="H30" s="20">
        <v>1035</v>
      </c>
      <c r="I30" s="20">
        <v>8528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13001</v>
      </c>
      <c r="H31" s="20">
        <v>1314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2612</v>
      </c>
      <c r="H32" s="20">
        <v>846</v>
      </c>
      <c r="I32" s="20">
        <v>4729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>
        <v>14150</v>
      </c>
      <c r="H33" s="20">
        <v>74</v>
      </c>
      <c r="I33" s="20">
        <v>16073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2523</v>
      </c>
      <c r="H34" s="20">
        <v>1697</v>
      </c>
      <c r="I34" s="20">
        <v>466</v>
      </c>
      <c r="J34" s="20"/>
    </row>
    <row r="35" spans="2:10" s="41" customFormat="1" ht="12.75">
      <c r="B35" s="80">
        <v>23</v>
      </c>
      <c r="C35" s="81" t="s">
        <v>6</v>
      </c>
      <c r="D35" s="82" t="s">
        <v>7</v>
      </c>
      <c r="E35" s="81" t="s">
        <v>7</v>
      </c>
      <c r="F35" s="80" t="s">
        <v>39</v>
      </c>
      <c r="G35" s="83">
        <f>SUM(G36:G36)</f>
        <v>0</v>
      </c>
      <c r="H35" s="83">
        <f>SUM(H36:H36)</f>
        <v>0</v>
      </c>
      <c r="I35" s="83">
        <f>SUM(I36:I36)</f>
        <v>22705</v>
      </c>
      <c r="J35" s="83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 t="s">
        <v>1201</v>
      </c>
      <c r="I36" s="20">
        <v>22705</v>
      </c>
      <c r="J36" s="20"/>
    </row>
    <row r="37" spans="2:10" s="41" customFormat="1" ht="12.75">
      <c r="B37" s="80">
        <v>24</v>
      </c>
      <c r="C37" s="81" t="s">
        <v>6</v>
      </c>
      <c r="D37" s="82" t="s">
        <v>7</v>
      </c>
      <c r="E37" s="81" t="s">
        <v>7</v>
      </c>
      <c r="F37" s="80" t="s">
        <v>41</v>
      </c>
      <c r="G37" s="83">
        <f>SUM(G38:G43)</f>
        <v>214890</v>
      </c>
      <c r="H37" s="83">
        <f>SUM(H38:H43)</f>
        <v>13525</v>
      </c>
      <c r="I37" s="83">
        <f>SUM(I38:I43)</f>
        <v>614</v>
      </c>
      <c r="J37" s="83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80997</v>
      </c>
      <c r="H38" s="20">
        <v>13525</v>
      </c>
      <c r="I38" s="20">
        <v>614</v>
      </c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133893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/>
      <c r="H43" s="20"/>
      <c r="I43" s="20"/>
      <c r="J43" s="20"/>
    </row>
    <row r="44" spans="2:10" s="41" customFormat="1" ht="12.75">
      <c r="B44" s="80">
        <v>25</v>
      </c>
      <c r="C44" s="81" t="s">
        <v>6</v>
      </c>
      <c r="D44" s="82" t="s">
        <v>7</v>
      </c>
      <c r="E44" s="81" t="s">
        <v>7</v>
      </c>
      <c r="F44" s="80" t="s">
        <v>48</v>
      </c>
      <c r="G44" s="83">
        <f>SUM(G45:G45)</f>
        <v>0</v>
      </c>
      <c r="H44" s="83">
        <f>SUM(H45:H45)</f>
        <v>0</v>
      </c>
      <c r="I44" s="83">
        <f>SUM(I45:I45)</f>
        <v>0</v>
      </c>
      <c r="J44" s="83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/>
      <c r="H45" s="20"/>
      <c r="I45" s="20"/>
      <c r="J45" s="20"/>
    </row>
    <row r="46" spans="2:10" s="41" customFormat="1" ht="12.75">
      <c r="B46" s="80">
        <v>26</v>
      </c>
      <c r="C46" s="81" t="s">
        <v>6</v>
      </c>
      <c r="D46" s="82" t="s">
        <v>7</v>
      </c>
      <c r="E46" s="81" t="s">
        <v>7</v>
      </c>
      <c r="F46" s="80" t="s">
        <v>50</v>
      </c>
      <c r="G46" s="83">
        <f>SUM(G47:G49)</f>
        <v>20054</v>
      </c>
      <c r="H46" s="83">
        <f>SUM(H47:H49)</f>
        <v>0</v>
      </c>
      <c r="I46" s="83">
        <f>SUM(I47:I49)</f>
        <v>4999</v>
      </c>
      <c r="J46" s="83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20054</v>
      </c>
      <c r="H47" s="20"/>
      <c r="I47" s="20">
        <v>4999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/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/>
      <c r="H49" s="20"/>
      <c r="I49" s="20"/>
      <c r="J49" s="20"/>
    </row>
    <row r="50" spans="2:10" s="41" customFormat="1" ht="12.75">
      <c r="B50" s="80">
        <v>29</v>
      </c>
      <c r="C50" s="81" t="s">
        <v>6</v>
      </c>
      <c r="D50" s="82" t="s">
        <v>7</v>
      </c>
      <c r="E50" s="81" t="s">
        <v>7</v>
      </c>
      <c r="F50" s="80" t="s">
        <v>54</v>
      </c>
      <c r="G50" s="83">
        <f>SUM(G51:G58)</f>
        <v>28805</v>
      </c>
      <c r="H50" s="83">
        <f>SUM(H51:H58)</f>
        <v>4911</v>
      </c>
      <c r="I50" s="83">
        <f>SUM(I51:I58)</f>
        <v>36396</v>
      </c>
      <c r="J50" s="83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/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/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>
        <v>9933</v>
      </c>
      <c r="H53" s="20"/>
      <c r="I53" s="20">
        <v>13071</v>
      </c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12247</v>
      </c>
      <c r="H54" s="20">
        <v>1410</v>
      </c>
      <c r="I54" s="20">
        <v>10611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1281</v>
      </c>
      <c r="H55" s="20">
        <v>3391</v>
      </c>
      <c r="I55" s="20">
        <v>1895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5344</v>
      </c>
      <c r="H56" s="20">
        <v>110</v>
      </c>
      <c r="I56" s="20">
        <v>10819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/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80">
        <v>30</v>
      </c>
      <c r="C59" s="81" t="s">
        <v>6</v>
      </c>
      <c r="D59" s="82" t="s">
        <v>7</v>
      </c>
      <c r="E59" s="81" t="s">
        <v>7</v>
      </c>
      <c r="F59" s="80" t="s">
        <v>54</v>
      </c>
      <c r="G59" s="83">
        <f>SUM(G60:G63)</f>
        <v>0</v>
      </c>
      <c r="H59" s="83">
        <f>SUM(H60:H63)</f>
        <v>0</v>
      </c>
      <c r="I59" s="83">
        <f>SUM(I60:I63)</f>
        <v>0</v>
      </c>
      <c r="J59" s="83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/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/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/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/>
      <c r="H63" s="20"/>
      <c r="I63" s="20"/>
      <c r="J63" s="20"/>
    </row>
    <row r="64" spans="2:10" s="41" customFormat="1" ht="12.75">
      <c r="B64" s="80">
        <v>31</v>
      </c>
      <c r="C64" s="81" t="s">
        <v>6</v>
      </c>
      <c r="D64" s="82" t="s">
        <v>7</v>
      </c>
      <c r="E64" s="81" t="s">
        <v>7</v>
      </c>
      <c r="F64" s="80" t="s">
        <v>68</v>
      </c>
      <c r="G64" s="83">
        <f>G65+G68+G77</f>
        <v>312602</v>
      </c>
      <c r="H64" s="83">
        <f>H65+H68+H77</f>
        <v>8266</v>
      </c>
      <c r="I64" s="83">
        <f>I65+I68+I77</f>
        <v>0</v>
      </c>
      <c r="J64" s="83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8166</v>
      </c>
      <c r="H65" s="40">
        <f>H66+H67</f>
        <v>266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48">
        <v>450</v>
      </c>
      <c r="H66" s="48">
        <v>266</v>
      </c>
      <c r="I66" s="48"/>
      <c r="J66" s="4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48">
        <v>7716</v>
      </c>
      <c r="H67" s="48"/>
      <c r="I67" s="48"/>
      <c r="J67" s="4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304436</v>
      </c>
      <c r="H68" s="40">
        <f>H69+H70+H71+H72+H73+H74+H75+H76</f>
        <v>8000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48"/>
      <c r="H69" s="48"/>
      <c r="I69" s="48"/>
      <c r="J69" s="4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48">
        <v>8998</v>
      </c>
      <c r="H70" s="48"/>
      <c r="I70" s="48"/>
      <c r="J70" s="4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48"/>
      <c r="H71" s="48"/>
      <c r="I71" s="48"/>
      <c r="J71" s="4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48">
        <v>292148</v>
      </c>
      <c r="H72" s="48">
        <v>8000</v>
      </c>
      <c r="I72" s="48"/>
      <c r="J72" s="4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48"/>
      <c r="H73" s="48"/>
      <c r="I73" s="48"/>
      <c r="J73" s="4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48"/>
      <c r="H74" s="48"/>
      <c r="I74" s="48"/>
      <c r="J74" s="4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48"/>
      <c r="H75" s="48"/>
      <c r="I75" s="48"/>
      <c r="J75" s="4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48">
        <v>3290</v>
      </c>
      <c r="H76" s="48"/>
      <c r="I76" s="48"/>
      <c r="J76" s="4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48"/>
      <c r="H78" s="48"/>
      <c r="I78" s="48"/>
      <c r="J78" s="4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48"/>
      <c r="H79" s="48"/>
      <c r="I79" s="48"/>
      <c r="J79" s="4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48"/>
      <c r="H80" s="48"/>
      <c r="I80" s="48"/>
      <c r="J80" s="48"/>
    </row>
    <row r="81" spans="2:10" s="41" customFormat="1" ht="12.75">
      <c r="B81" s="80">
        <v>32</v>
      </c>
      <c r="C81" s="81" t="s">
        <v>6</v>
      </c>
      <c r="D81" s="82" t="s">
        <v>7</v>
      </c>
      <c r="E81" s="81" t="s">
        <v>7</v>
      </c>
      <c r="F81" s="80" t="s">
        <v>72</v>
      </c>
      <c r="G81" s="83">
        <f>SUM(G82:G85)</f>
        <v>0</v>
      </c>
      <c r="H81" s="83">
        <f>SUM(H82:H85)</f>
        <v>0</v>
      </c>
      <c r="I81" s="83">
        <f>SUM(I82:I85)</f>
        <v>0</v>
      </c>
      <c r="J81" s="83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80">
        <v>33</v>
      </c>
      <c r="C86" s="81" t="s">
        <v>6</v>
      </c>
      <c r="D86" s="82" t="s">
        <v>7</v>
      </c>
      <c r="E86" s="81" t="s">
        <v>7</v>
      </c>
      <c r="F86" s="80" t="s">
        <v>77</v>
      </c>
      <c r="G86" s="83">
        <f>SUM(G87:G92)</f>
        <v>0</v>
      </c>
      <c r="H86" s="83">
        <f>SUM(H87:H92)</f>
        <v>0</v>
      </c>
      <c r="I86" s="83">
        <f>SUM(I87:I92)</f>
        <v>0</v>
      </c>
      <c r="J86" s="83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80">
        <v>34</v>
      </c>
      <c r="C93" s="81" t="s">
        <v>6</v>
      </c>
      <c r="D93" s="82" t="s">
        <v>7</v>
      </c>
      <c r="E93" s="81" t="s">
        <v>7</v>
      </c>
      <c r="F93" s="80" t="s">
        <v>79</v>
      </c>
      <c r="G93" s="83">
        <f>SUM(G94:G97)</f>
        <v>16771</v>
      </c>
      <c r="H93" s="83">
        <f>SUM(H94:H97)</f>
        <v>14203</v>
      </c>
      <c r="I93" s="83">
        <f>SUM(I94:I97)</f>
        <v>44253</v>
      </c>
      <c r="J93" s="83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>
        <v>16771</v>
      </c>
      <c r="H97" s="20">
        <v>14203</v>
      </c>
      <c r="I97" s="20">
        <v>44253</v>
      </c>
      <c r="J97" s="20"/>
    </row>
    <row r="98" spans="2:10" s="41" customFormat="1" ht="12.75">
      <c r="B98" s="80">
        <v>35</v>
      </c>
      <c r="C98" s="81" t="s">
        <v>6</v>
      </c>
      <c r="D98" s="82" t="s">
        <v>7</v>
      </c>
      <c r="E98" s="81" t="s">
        <v>7</v>
      </c>
      <c r="F98" s="80" t="s">
        <v>84</v>
      </c>
      <c r="G98" s="83"/>
      <c r="H98" s="83"/>
      <c r="I98" s="83"/>
      <c r="J98" s="83"/>
    </row>
    <row r="99" spans="2:10" ht="22.5" customHeight="1">
      <c r="B99" s="84" t="s">
        <v>85</v>
      </c>
      <c r="C99" s="85"/>
      <c r="D99" s="85"/>
      <c r="E99" s="85"/>
      <c r="F99" s="86"/>
      <c r="G99" s="22">
        <f>SUM(G17+G22+G35+G37+G44+G46+G50+G59+G64+G81+G86+G93+G98)</f>
        <v>1316203</v>
      </c>
      <c r="H99" s="22">
        <f>SUM(H17+H22+H35+H37+H44+H46+H50+H59+H64+H81+H86+H93+H98)</f>
        <v>321523</v>
      </c>
      <c r="I99" s="22">
        <f>SUM(I17+I22+I35+I37+I44+I46+I50+I59+I64+I81+I86+I93+I98)</f>
        <v>1645947</v>
      </c>
      <c r="J99" s="22">
        <f>SUM(J17+J22+J35+J37+J44+J46+J50+J59+J64+J81+J86+J93+J98)</f>
        <v>0</v>
      </c>
    </row>
    <row r="103" spans="2:7" s="70" customFormat="1" ht="16.5">
      <c r="B103" s="69"/>
      <c r="C103" s="16"/>
      <c r="D103" s="16"/>
      <c r="E103" s="71" t="s">
        <v>1188</v>
      </c>
      <c r="F103" s="11" t="s">
        <v>1195</v>
      </c>
      <c r="G103" s="16"/>
    </row>
    <row r="104" spans="2:7" s="70" customFormat="1" ht="16.5">
      <c r="B104" s="69"/>
      <c r="C104" s="16"/>
      <c r="D104" s="16"/>
      <c r="E104" s="16"/>
      <c r="F104" s="72" t="s">
        <v>1189</v>
      </c>
      <c r="G104" s="16"/>
    </row>
    <row r="105" spans="2:7" s="70" customFormat="1" ht="16.5">
      <c r="B105" s="69"/>
      <c r="C105" s="16"/>
      <c r="D105" s="16"/>
      <c r="E105" s="16"/>
      <c r="F105" s="16" t="s">
        <v>1193</v>
      </c>
      <c r="G105" s="16"/>
    </row>
    <row r="106" spans="2:7" s="70" customFormat="1" ht="16.5">
      <c r="B106" s="69"/>
      <c r="C106" s="16"/>
      <c r="D106" s="16"/>
      <c r="E106" s="16"/>
      <c r="F106" s="16" t="s">
        <v>1190</v>
      </c>
      <c r="G106" s="16"/>
    </row>
    <row r="107" spans="2:7" s="70" customFormat="1" ht="16.5">
      <c r="B107" s="69"/>
      <c r="C107" s="16"/>
      <c r="D107" s="16"/>
      <c r="E107" s="16"/>
      <c r="F107" s="16" t="s">
        <v>1191</v>
      </c>
      <c r="G107" s="16"/>
    </row>
    <row r="108" spans="2:7" s="70" customFormat="1" ht="16.5">
      <c r="B108" s="6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C1E" sheet="1" formatCells="0" formatColumns="0" formatRows="0" insertColumns="0" insertRows="0" insertHyperlinks="0" deleteColumns="0" deleteRows="0" sort="0" autoFilter="0" pivotTables="0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4" operator="equal" stopIfTrue="1">
      <formula>"Ingrese Nº Trimestre (1,2,3,4)"</formula>
    </cfRule>
  </conditionalFormatting>
  <conditionalFormatting sqref="H4">
    <cfRule type="cellIs" priority="2" dxfId="2" operator="equal" stopIfTrue="1">
      <formula>"ESTE NO ES EL FORMATO ORIGINAL DE LA CAPTURA DE GASTOS MENSUALES"</formula>
    </cfRule>
  </conditionalFormatting>
  <conditionalFormatting sqref="H6">
    <cfRule type="cellIs" priority="3" dxfId="0" operator="equal" stopIfTrue="1">
      <formula>"NO HA SELECCIONADO COMUNA"</formula>
    </cfRule>
  </conditionalFormatting>
  <conditionalFormatting sqref="H7">
    <cfRule type="cellIs" priority="4" dxfId="0" operator="equal" stopIfTrue="1">
      <formula>"NO HA SELECCIONADO MES"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LComuna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LMES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347"/>
  <sheetViews>
    <sheetView zoomScalePageLayoutView="0" workbookViewId="0" topLeftCell="A1">
      <selection activeCell="E1" sqref="E1:E16384"/>
    </sheetView>
  </sheetViews>
  <sheetFormatPr defaultColWidth="11.421875" defaultRowHeight="12.75"/>
  <sheetData>
    <row r="2" spans="1:3" ht="12.75">
      <c r="A2" t="s">
        <v>1003</v>
      </c>
      <c r="B2" t="s">
        <v>1002</v>
      </c>
      <c r="C2" t="s">
        <v>87</v>
      </c>
    </row>
    <row r="3" spans="1:3" ht="12.75">
      <c r="A3" t="s">
        <v>595</v>
      </c>
      <c r="B3" t="s">
        <v>594</v>
      </c>
      <c r="C3" t="s">
        <v>89</v>
      </c>
    </row>
    <row r="4" spans="1:3" ht="12.75">
      <c r="A4" t="s">
        <v>1125</v>
      </c>
      <c r="B4" t="s">
        <v>1124</v>
      </c>
      <c r="C4" t="s">
        <v>91</v>
      </c>
    </row>
    <row r="5" spans="1:3" ht="12.75">
      <c r="A5" t="s">
        <v>807</v>
      </c>
      <c r="B5" t="s">
        <v>806</v>
      </c>
      <c r="C5" t="s">
        <v>93</v>
      </c>
    </row>
    <row r="6" spans="1:3" ht="12.75">
      <c r="A6" t="s">
        <v>505</v>
      </c>
      <c r="B6" t="s">
        <v>504</v>
      </c>
      <c r="C6" t="s">
        <v>95</v>
      </c>
    </row>
    <row r="7" spans="1:3" ht="12.75">
      <c r="A7" t="s">
        <v>465</v>
      </c>
      <c r="B7" t="s">
        <v>464</v>
      </c>
      <c r="C7" t="s">
        <v>97</v>
      </c>
    </row>
    <row r="8" spans="1:3" ht="12.75">
      <c r="A8" t="s">
        <v>935</v>
      </c>
      <c r="B8" t="s">
        <v>934</v>
      </c>
      <c r="C8" t="s">
        <v>99</v>
      </c>
    </row>
    <row r="9" spans="1:3" ht="12.75">
      <c r="A9" t="s">
        <v>515</v>
      </c>
      <c r="B9" t="s">
        <v>514</v>
      </c>
      <c r="C9" t="s">
        <v>101</v>
      </c>
    </row>
    <row r="10" spans="1:3" ht="12.75">
      <c r="A10" t="s">
        <v>893</v>
      </c>
      <c r="B10" t="s">
        <v>892</v>
      </c>
      <c r="C10" t="s">
        <v>103</v>
      </c>
    </row>
    <row r="11" spans="1:3" ht="12.75">
      <c r="A11" t="s">
        <v>475</v>
      </c>
      <c r="B11" t="s">
        <v>474</v>
      </c>
      <c r="C11" t="s">
        <v>105</v>
      </c>
    </row>
    <row r="12" spans="1:3" ht="12.75">
      <c r="A12" t="s">
        <v>783</v>
      </c>
      <c r="B12" t="s">
        <v>782</v>
      </c>
      <c r="C12" t="s">
        <v>107</v>
      </c>
    </row>
    <row r="13" spans="1:3" ht="12.75">
      <c r="A13" t="s">
        <v>769</v>
      </c>
      <c r="B13" t="s">
        <v>768</v>
      </c>
      <c r="C13" t="s">
        <v>109</v>
      </c>
    </row>
    <row r="14" spans="1:3" ht="12.75">
      <c r="A14" t="s">
        <v>467</v>
      </c>
      <c r="B14" t="s">
        <v>466</v>
      </c>
      <c r="C14" t="s">
        <v>1146</v>
      </c>
    </row>
    <row r="15" spans="1:2" ht="12.75">
      <c r="A15" t="s">
        <v>1117</v>
      </c>
      <c r="B15" t="s">
        <v>1116</v>
      </c>
    </row>
    <row r="16" spans="1:2" ht="12.75">
      <c r="A16" t="s">
        <v>811</v>
      </c>
      <c r="B16" t="s">
        <v>810</v>
      </c>
    </row>
    <row r="17" spans="1:2" ht="12.75">
      <c r="A17" t="s">
        <v>571</v>
      </c>
      <c r="B17" t="s">
        <v>570</v>
      </c>
    </row>
    <row r="18" spans="1:2" ht="12.75">
      <c r="A18" t="s">
        <v>1027</v>
      </c>
      <c r="B18" t="s">
        <v>1026</v>
      </c>
    </row>
    <row r="19" spans="1:2" ht="12.75">
      <c r="A19" t="s">
        <v>785</v>
      </c>
      <c r="B19" t="s">
        <v>784</v>
      </c>
    </row>
    <row r="20" spans="1:2" ht="12.75">
      <c r="A20" t="s">
        <v>483</v>
      </c>
      <c r="B20" t="s">
        <v>482</v>
      </c>
    </row>
    <row r="21" spans="1:2" ht="12.75">
      <c r="A21" t="s">
        <v>917</v>
      </c>
      <c r="B21" t="s">
        <v>916</v>
      </c>
    </row>
    <row r="22" spans="1:2" ht="12.75">
      <c r="A22" t="s">
        <v>495</v>
      </c>
      <c r="B22" t="s">
        <v>494</v>
      </c>
    </row>
    <row r="23" spans="1:2" ht="12.75">
      <c r="A23" t="s">
        <v>581</v>
      </c>
      <c r="B23" t="s">
        <v>580</v>
      </c>
    </row>
    <row r="24" spans="1:2" ht="12.75">
      <c r="A24" t="s">
        <v>1119</v>
      </c>
      <c r="B24" t="s">
        <v>1118</v>
      </c>
    </row>
    <row r="25" spans="1:2" ht="12.75">
      <c r="A25" t="s">
        <v>563</v>
      </c>
      <c r="B25" t="s">
        <v>562</v>
      </c>
    </row>
    <row r="26" spans="1:2" ht="12.75">
      <c r="A26" t="s">
        <v>469</v>
      </c>
      <c r="B26" t="s">
        <v>468</v>
      </c>
    </row>
    <row r="27" spans="1:2" ht="12.75">
      <c r="A27" t="s">
        <v>455</v>
      </c>
      <c r="B27" t="s">
        <v>454</v>
      </c>
    </row>
    <row r="28" spans="1:2" ht="12.75">
      <c r="A28" t="s">
        <v>525</v>
      </c>
      <c r="B28" t="s">
        <v>524</v>
      </c>
    </row>
    <row r="29" spans="1:2" ht="12.75">
      <c r="A29" t="s">
        <v>771</v>
      </c>
      <c r="B29" t="s">
        <v>770</v>
      </c>
    </row>
    <row r="30" spans="1:2" ht="12.75">
      <c r="A30" t="s">
        <v>853</v>
      </c>
      <c r="B30" t="s">
        <v>852</v>
      </c>
    </row>
    <row r="31" spans="1:2" ht="12.75">
      <c r="A31" t="s">
        <v>597</v>
      </c>
      <c r="B31" t="s">
        <v>596</v>
      </c>
    </row>
    <row r="32" spans="1:2" ht="12.75">
      <c r="A32" t="s">
        <v>543</v>
      </c>
      <c r="B32" t="s">
        <v>542</v>
      </c>
    </row>
    <row r="33" spans="1:2" ht="12.75">
      <c r="A33" t="s">
        <v>933</v>
      </c>
      <c r="B33" t="s">
        <v>932</v>
      </c>
    </row>
    <row r="34" spans="1:2" ht="12.75">
      <c r="A34" t="s">
        <v>607</v>
      </c>
      <c r="B34" t="s">
        <v>606</v>
      </c>
    </row>
    <row r="35" spans="1:2" ht="12.75">
      <c r="A35" t="s">
        <v>703</v>
      </c>
      <c r="B35" t="s">
        <v>702</v>
      </c>
    </row>
    <row r="36" spans="1:2" ht="12.75">
      <c r="A36" t="s">
        <v>1041</v>
      </c>
      <c r="B36" t="s">
        <v>1040</v>
      </c>
    </row>
    <row r="37" spans="1:2" ht="12.75">
      <c r="A37" t="s">
        <v>1043</v>
      </c>
      <c r="B37" t="s">
        <v>1042</v>
      </c>
    </row>
    <row r="38" spans="1:2" ht="12.75">
      <c r="A38" t="s">
        <v>967</v>
      </c>
      <c r="B38" t="s">
        <v>966</v>
      </c>
    </row>
    <row r="39" spans="1:2" ht="12.75">
      <c r="A39" t="s">
        <v>705</v>
      </c>
      <c r="B39" t="s">
        <v>704</v>
      </c>
    </row>
    <row r="40" spans="1:2" ht="12.75">
      <c r="A40" t="s">
        <v>499</v>
      </c>
      <c r="B40" t="s">
        <v>498</v>
      </c>
    </row>
    <row r="41" spans="1:2" ht="12.75">
      <c r="A41" t="s">
        <v>665</v>
      </c>
      <c r="B41" t="s">
        <v>664</v>
      </c>
    </row>
    <row r="42" spans="1:2" ht="12.75">
      <c r="A42" t="s">
        <v>747</v>
      </c>
      <c r="B42" t="s">
        <v>746</v>
      </c>
    </row>
    <row r="43" spans="1:2" ht="12.75">
      <c r="A43" t="s">
        <v>1015</v>
      </c>
      <c r="B43" t="s">
        <v>1014</v>
      </c>
    </row>
    <row r="44" spans="1:2" ht="12.75">
      <c r="A44" t="s">
        <v>809</v>
      </c>
      <c r="B44" t="s">
        <v>808</v>
      </c>
    </row>
    <row r="45" spans="1:2" ht="12.75">
      <c r="A45" t="s">
        <v>819</v>
      </c>
      <c r="B45" t="s">
        <v>818</v>
      </c>
    </row>
    <row r="46" spans="1:2" ht="12.75">
      <c r="A46" t="s">
        <v>667</v>
      </c>
      <c r="B46" t="s">
        <v>666</v>
      </c>
    </row>
    <row r="47" spans="1:2" ht="12.75">
      <c r="A47" t="s">
        <v>891</v>
      </c>
      <c r="B47" t="s">
        <v>890</v>
      </c>
    </row>
    <row r="48" spans="1:2" ht="12.75">
      <c r="A48" t="s">
        <v>937</v>
      </c>
      <c r="B48" t="s">
        <v>936</v>
      </c>
    </row>
    <row r="49" spans="1:2" ht="12.75">
      <c r="A49" t="s">
        <v>1005</v>
      </c>
      <c r="B49" t="s">
        <v>1004</v>
      </c>
    </row>
    <row r="50" spans="1:2" ht="12.75">
      <c r="A50" t="s">
        <v>813</v>
      </c>
      <c r="B50" t="s">
        <v>812</v>
      </c>
    </row>
    <row r="51" spans="1:2" ht="12.75">
      <c r="A51" t="s">
        <v>919</v>
      </c>
      <c r="B51" t="s">
        <v>918</v>
      </c>
    </row>
    <row r="52" spans="1:2" ht="12.75">
      <c r="A52" t="s">
        <v>1009</v>
      </c>
      <c r="B52" t="s">
        <v>1008</v>
      </c>
    </row>
    <row r="53" spans="1:2" ht="12.75">
      <c r="A53" t="s">
        <v>619</v>
      </c>
      <c r="B53" t="s">
        <v>618</v>
      </c>
    </row>
    <row r="54" spans="1:2" ht="12.75">
      <c r="A54" t="s">
        <v>815</v>
      </c>
      <c r="B54" t="s">
        <v>814</v>
      </c>
    </row>
    <row r="55" spans="1:2" ht="12.75">
      <c r="A55" t="s">
        <v>999</v>
      </c>
      <c r="B55" t="s">
        <v>998</v>
      </c>
    </row>
    <row r="56" spans="1:2" ht="12.75">
      <c r="A56" t="s">
        <v>817</v>
      </c>
      <c r="B56" t="s">
        <v>816</v>
      </c>
    </row>
    <row r="57" spans="1:2" ht="12.75">
      <c r="A57" t="s">
        <v>621</v>
      </c>
      <c r="B57" t="s">
        <v>620</v>
      </c>
    </row>
    <row r="58" spans="1:2" ht="12.75">
      <c r="A58" t="s">
        <v>729</v>
      </c>
      <c r="B58" t="s">
        <v>728</v>
      </c>
    </row>
    <row r="59" spans="1:2" ht="12.75">
      <c r="A59" t="s">
        <v>457</v>
      </c>
      <c r="B59" t="s">
        <v>456</v>
      </c>
    </row>
    <row r="60" spans="1:2" ht="12.75">
      <c r="A60" t="s">
        <v>1109</v>
      </c>
      <c r="B60" t="s">
        <v>1108</v>
      </c>
    </row>
    <row r="61" spans="1:2" ht="12.75">
      <c r="A61" t="s">
        <v>895</v>
      </c>
      <c r="B61" t="s">
        <v>894</v>
      </c>
    </row>
    <row r="62" spans="1:2" ht="12.75">
      <c r="A62" t="s">
        <v>623</v>
      </c>
      <c r="B62" t="s">
        <v>622</v>
      </c>
    </row>
    <row r="63" spans="1:2" ht="12.75">
      <c r="A63" t="s">
        <v>533</v>
      </c>
      <c r="B63" t="s">
        <v>532</v>
      </c>
    </row>
    <row r="64" spans="1:2" ht="12.75">
      <c r="A64" t="s">
        <v>743</v>
      </c>
      <c r="B64" t="s">
        <v>742</v>
      </c>
    </row>
    <row r="65" spans="1:2" ht="12.75">
      <c r="A65" t="s">
        <v>1045</v>
      </c>
      <c r="B65" t="s">
        <v>1044</v>
      </c>
    </row>
    <row r="66" spans="1:2" ht="12.75">
      <c r="A66" t="s">
        <v>545</v>
      </c>
      <c r="B66" t="s">
        <v>544</v>
      </c>
    </row>
    <row r="67" spans="1:2" ht="12.75">
      <c r="A67" t="s">
        <v>685</v>
      </c>
      <c r="B67" t="s">
        <v>684</v>
      </c>
    </row>
    <row r="68" spans="1:2" ht="12.75">
      <c r="A68" t="s">
        <v>773</v>
      </c>
      <c r="B68" t="s">
        <v>772</v>
      </c>
    </row>
    <row r="69" spans="1:2" ht="12.75">
      <c r="A69" t="s">
        <v>493</v>
      </c>
      <c r="B69" t="s">
        <v>492</v>
      </c>
    </row>
    <row r="70" spans="1:2" ht="12.75">
      <c r="A70" t="s">
        <v>513</v>
      </c>
      <c r="B70" t="s">
        <v>512</v>
      </c>
    </row>
    <row r="71" spans="1:2" ht="12.75">
      <c r="A71" t="s">
        <v>745</v>
      </c>
      <c r="B71" t="s">
        <v>744</v>
      </c>
    </row>
    <row r="72" spans="1:2" ht="12.75">
      <c r="A72" t="s">
        <v>977</v>
      </c>
      <c r="B72" t="s">
        <v>976</v>
      </c>
    </row>
    <row r="73" spans="1:2" ht="12.75">
      <c r="A73" t="s">
        <v>855</v>
      </c>
      <c r="B73" t="s">
        <v>854</v>
      </c>
    </row>
    <row r="74" spans="1:2" ht="12.75">
      <c r="A74" t="s">
        <v>897</v>
      </c>
      <c r="B74" t="s">
        <v>896</v>
      </c>
    </row>
    <row r="75" spans="1:2" ht="12.75">
      <c r="A75" t="s">
        <v>1127</v>
      </c>
      <c r="B75" t="s">
        <v>1126</v>
      </c>
    </row>
    <row r="76" spans="1:2" ht="12.75">
      <c r="A76" t="s">
        <v>939</v>
      </c>
      <c r="B76" t="s">
        <v>938</v>
      </c>
    </row>
    <row r="77" spans="1:2" ht="12.75">
      <c r="A77" t="s">
        <v>775</v>
      </c>
      <c r="B77" t="s">
        <v>774</v>
      </c>
    </row>
    <row r="78" spans="1:2" ht="12.75">
      <c r="A78" t="s">
        <v>857</v>
      </c>
      <c r="B78" t="s">
        <v>856</v>
      </c>
    </row>
    <row r="79" spans="1:2" ht="12.75">
      <c r="A79" t="s">
        <v>687</v>
      </c>
      <c r="B79" t="s">
        <v>686</v>
      </c>
    </row>
    <row r="80" spans="1:2" ht="12.75">
      <c r="A80" t="s">
        <v>709</v>
      </c>
      <c r="B80" t="s">
        <v>708</v>
      </c>
    </row>
    <row r="81" spans="1:2" ht="12.75">
      <c r="A81" t="s">
        <v>941</v>
      </c>
      <c r="B81" t="s">
        <v>940</v>
      </c>
    </row>
    <row r="82" spans="1:2" ht="12.75">
      <c r="A82" t="s">
        <v>501</v>
      </c>
      <c r="B82" t="s">
        <v>500</v>
      </c>
    </row>
    <row r="83" spans="1:2" ht="12.75">
      <c r="A83" t="s">
        <v>625</v>
      </c>
      <c r="B83" t="s">
        <v>624</v>
      </c>
    </row>
    <row r="84" spans="1:2" ht="12.75">
      <c r="A84" t="s">
        <v>1047</v>
      </c>
      <c r="B84" t="s">
        <v>1046</v>
      </c>
    </row>
    <row r="85" spans="1:2" ht="12.75">
      <c r="A85" t="s">
        <v>821</v>
      </c>
      <c r="B85" t="s">
        <v>820</v>
      </c>
    </row>
    <row r="86" spans="1:2" ht="12.75">
      <c r="A86" t="s">
        <v>1135</v>
      </c>
      <c r="B86" t="s">
        <v>1134</v>
      </c>
    </row>
    <row r="87" spans="1:2" ht="12.75">
      <c r="A87" t="s">
        <v>599</v>
      </c>
      <c r="B87" t="s">
        <v>598</v>
      </c>
    </row>
    <row r="88" spans="1:2" ht="12.75">
      <c r="A88" t="s">
        <v>601</v>
      </c>
      <c r="B88" t="s">
        <v>600</v>
      </c>
    </row>
    <row r="89" spans="1:2" ht="12.75">
      <c r="A89" t="s">
        <v>689</v>
      </c>
      <c r="B89" t="s">
        <v>688</v>
      </c>
    </row>
    <row r="90" spans="1:2" ht="12.75">
      <c r="A90" t="s">
        <v>899</v>
      </c>
      <c r="B90" t="s">
        <v>898</v>
      </c>
    </row>
    <row r="91" spans="1:2" ht="12.75">
      <c r="A91" t="s">
        <v>1049</v>
      </c>
      <c r="B91" t="s">
        <v>1048</v>
      </c>
    </row>
    <row r="92" spans="1:2" ht="12.75">
      <c r="A92" t="s">
        <v>749</v>
      </c>
      <c r="B92" t="s">
        <v>748</v>
      </c>
    </row>
    <row r="93" spans="1:2" ht="12.75">
      <c r="A93" t="s">
        <v>859</v>
      </c>
      <c r="B93" t="s">
        <v>858</v>
      </c>
    </row>
    <row r="94" spans="1:2" ht="12.75">
      <c r="A94" t="s">
        <v>507</v>
      </c>
      <c r="B94" t="s">
        <v>506</v>
      </c>
    </row>
    <row r="95" spans="1:2" ht="12.75">
      <c r="A95" t="s">
        <v>921</v>
      </c>
      <c r="B95" t="s">
        <v>920</v>
      </c>
    </row>
    <row r="96" spans="1:2" ht="12.75">
      <c r="A96" t="s">
        <v>923</v>
      </c>
      <c r="B96" t="s">
        <v>922</v>
      </c>
    </row>
    <row r="97" spans="1:2" ht="12.75">
      <c r="A97" t="s">
        <v>969</v>
      </c>
      <c r="B97" t="s">
        <v>968</v>
      </c>
    </row>
    <row r="98" spans="1:2" ht="12.75">
      <c r="A98" t="s">
        <v>993</v>
      </c>
      <c r="B98" t="s">
        <v>992</v>
      </c>
    </row>
    <row r="99" spans="1:2" ht="12.75">
      <c r="A99" t="s">
        <v>861</v>
      </c>
      <c r="B99" t="s">
        <v>860</v>
      </c>
    </row>
    <row r="100" spans="1:2" ht="12.75">
      <c r="A100" t="s">
        <v>473</v>
      </c>
      <c r="B100" t="s">
        <v>472</v>
      </c>
    </row>
    <row r="101" spans="1:2" ht="12.75">
      <c r="A101" t="s">
        <v>863</v>
      </c>
      <c r="B101" t="s">
        <v>862</v>
      </c>
    </row>
    <row r="102" spans="1:2" ht="12.75">
      <c r="A102" t="s">
        <v>627</v>
      </c>
      <c r="B102" t="s">
        <v>626</v>
      </c>
    </row>
    <row r="103" spans="1:2" ht="12.75">
      <c r="A103" t="s">
        <v>1007</v>
      </c>
      <c r="B103" t="s">
        <v>1006</v>
      </c>
    </row>
    <row r="104" spans="1:2" ht="12.75">
      <c r="A104" t="s">
        <v>583</v>
      </c>
      <c r="B104" t="s">
        <v>582</v>
      </c>
    </row>
    <row r="105" spans="1:2" ht="12.75">
      <c r="A105" t="s">
        <v>971</v>
      </c>
      <c r="B105" t="s">
        <v>970</v>
      </c>
    </row>
    <row r="106" spans="1:2" ht="12.75">
      <c r="A106" t="s">
        <v>711</v>
      </c>
      <c r="B106" t="s">
        <v>710</v>
      </c>
    </row>
    <row r="107" spans="1:2" ht="12.75">
      <c r="A107" t="s">
        <v>765</v>
      </c>
      <c r="B107" t="s">
        <v>764</v>
      </c>
    </row>
    <row r="108" spans="1:2" ht="12.75">
      <c r="A108" t="s">
        <v>751</v>
      </c>
      <c r="B108" t="s">
        <v>750</v>
      </c>
    </row>
    <row r="109" spans="1:2" ht="12.75">
      <c r="A109" t="s">
        <v>459</v>
      </c>
      <c r="B109" t="s">
        <v>458</v>
      </c>
    </row>
    <row r="110" spans="1:2" ht="12.75">
      <c r="A110" t="s">
        <v>509</v>
      </c>
      <c r="B110" t="s">
        <v>508</v>
      </c>
    </row>
    <row r="111" spans="1:2" ht="12.75">
      <c r="A111" t="s">
        <v>1051</v>
      </c>
      <c r="B111" t="s">
        <v>1050</v>
      </c>
    </row>
    <row r="112" spans="1:2" ht="12.75">
      <c r="A112" t="s">
        <v>523</v>
      </c>
      <c r="B112" t="s">
        <v>522</v>
      </c>
    </row>
    <row r="113" spans="1:2" ht="12.75">
      <c r="A113" t="s">
        <v>1053</v>
      </c>
      <c r="B113" t="s">
        <v>1052</v>
      </c>
    </row>
    <row r="114" spans="1:2" ht="12.75">
      <c r="A114" t="s">
        <v>453</v>
      </c>
      <c r="B114" t="s">
        <v>452</v>
      </c>
    </row>
    <row r="115" spans="1:2" ht="12.75">
      <c r="A115" t="s">
        <v>1137</v>
      </c>
      <c r="B115" t="s">
        <v>1136</v>
      </c>
    </row>
    <row r="116" spans="1:2" ht="12.75">
      <c r="A116" t="s">
        <v>559</v>
      </c>
      <c r="B116" t="s">
        <v>558</v>
      </c>
    </row>
    <row r="117" spans="1:2" ht="12.75">
      <c r="A117" t="s">
        <v>547</v>
      </c>
      <c r="B117" t="s">
        <v>546</v>
      </c>
    </row>
    <row r="118" spans="1:2" ht="12.75">
      <c r="A118" t="s">
        <v>1055</v>
      </c>
      <c r="B118" t="s">
        <v>1054</v>
      </c>
    </row>
    <row r="119" spans="1:2" ht="12.75">
      <c r="A119" t="s">
        <v>585</v>
      </c>
      <c r="B119" t="s">
        <v>584</v>
      </c>
    </row>
    <row r="120" spans="1:2" ht="12.75">
      <c r="A120" t="s">
        <v>653</v>
      </c>
      <c r="B120" t="s">
        <v>652</v>
      </c>
    </row>
    <row r="121" spans="1:2" ht="12.75">
      <c r="A121" t="s">
        <v>1057</v>
      </c>
      <c r="B121" t="s">
        <v>1056</v>
      </c>
    </row>
    <row r="122" spans="1:2" ht="12.75">
      <c r="A122" t="s">
        <v>1059</v>
      </c>
      <c r="B122" t="s">
        <v>1058</v>
      </c>
    </row>
    <row r="123" spans="1:2" ht="12.75">
      <c r="A123" t="s">
        <v>517</v>
      </c>
      <c r="B123" t="s">
        <v>516</v>
      </c>
    </row>
    <row r="124" spans="1:2" ht="12.75">
      <c r="A124" t="s">
        <v>569</v>
      </c>
      <c r="B124" t="s">
        <v>568</v>
      </c>
    </row>
    <row r="125" spans="1:2" ht="12.75">
      <c r="A125" t="s">
        <v>1061</v>
      </c>
      <c r="B125" t="s">
        <v>1060</v>
      </c>
    </row>
    <row r="126" spans="1:2" ht="12.75">
      <c r="A126" t="s">
        <v>1063</v>
      </c>
      <c r="B126" t="s">
        <v>1062</v>
      </c>
    </row>
    <row r="127" spans="1:2" ht="12.75">
      <c r="A127" t="s">
        <v>511</v>
      </c>
      <c r="B127" t="s">
        <v>510</v>
      </c>
    </row>
    <row r="128" spans="1:2" ht="12.75">
      <c r="A128" t="s">
        <v>991</v>
      </c>
      <c r="B128" t="s">
        <v>990</v>
      </c>
    </row>
    <row r="129" spans="1:2" ht="12.75">
      <c r="A129" t="s">
        <v>995</v>
      </c>
      <c r="B129" t="s">
        <v>994</v>
      </c>
    </row>
    <row r="130" spans="1:2" ht="12.75">
      <c r="A130" t="s">
        <v>1001</v>
      </c>
      <c r="B130" t="s">
        <v>1000</v>
      </c>
    </row>
    <row r="131" spans="1:2" ht="12.75">
      <c r="A131" t="s">
        <v>1021</v>
      </c>
      <c r="B131" t="s">
        <v>1020</v>
      </c>
    </row>
    <row r="132" spans="1:2" ht="12.75">
      <c r="A132" t="s">
        <v>787</v>
      </c>
      <c r="B132" t="s">
        <v>786</v>
      </c>
    </row>
    <row r="133" spans="1:2" ht="12.75">
      <c r="A133" t="s">
        <v>1111</v>
      </c>
      <c r="B133" t="s">
        <v>1110</v>
      </c>
    </row>
    <row r="134" spans="1:2" ht="12.75">
      <c r="A134" t="s">
        <v>979</v>
      </c>
      <c r="B134" t="s">
        <v>978</v>
      </c>
    </row>
    <row r="135" spans="1:2" ht="12.75">
      <c r="A135" t="s">
        <v>629</v>
      </c>
      <c r="B135" t="s">
        <v>628</v>
      </c>
    </row>
    <row r="136" spans="1:2" ht="12.75">
      <c r="A136" t="s">
        <v>1065</v>
      </c>
      <c r="B136" t="s">
        <v>1064</v>
      </c>
    </row>
    <row r="137" spans="1:2" ht="12.75">
      <c r="A137" t="s">
        <v>865</v>
      </c>
      <c r="B137" t="s">
        <v>864</v>
      </c>
    </row>
    <row r="138" spans="1:2" ht="12.75">
      <c r="A138" t="s">
        <v>767</v>
      </c>
      <c r="B138" t="s">
        <v>766</v>
      </c>
    </row>
    <row r="139" spans="1:2" ht="12.75">
      <c r="A139" t="s">
        <v>713</v>
      </c>
      <c r="B139" t="s">
        <v>712</v>
      </c>
    </row>
    <row r="140" spans="1:2" ht="12.75">
      <c r="A140" t="s">
        <v>587</v>
      </c>
      <c r="B140" t="s">
        <v>586</v>
      </c>
    </row>
    <row r="141" spans="1:2" ht="12.75">
      <c r="A141" t="s">
        <v>727</v>
      </c>
      <c r="B141" t="s">
        <v>726</v>
      </c>
    </row>
    <row r="142" spans="1:2" ht="12.75">
      <c r="A142" t="s">
        <v>655</v>
      </c>
      <c r="B142" t="s">
        <v>654</v>
      </c>
    </row>
    <row r="143" spans="1:2" ht="12.75">
      <c r="A143" t="s">
        <v>927</v>
      </c>
      <c r="B143" t="s">
        <v>926</v>
      </c>
    </row>
    <row r="144" spans="1:2" ht="12.75">
      <c r="A144" t="s">
        <v>609</v>
      </c>
      <c r="B144" t="s">
        <v>608</v>
      </c>
    </row>
    <row r="145" spans="1:2" ht="12.75">
      <c r="A145" t="s">
        <v>1067</v>
      </c>
      <c r="B145" t="s">
        <v>1066</v>
      </c>
    </row>
    <row r="146" spans="1:2" ht="12.75">
      <c r="A146" t="s">
        <v>1069</v>
      </c>
      <c r="B146" t="s">
        <v>1068</v>
      </c>
    </row>
    <row r="147" spans="1:2" ht="12.75">
      <c r="A147" t="s">
        <v>1071</v>
      </c>
      <c r="B147" t="s">
        <v>1070</v>
      </c>
    </row>
    <row r="148" spans="1:2" ht="12.75">
      <c r="A148" t="s">
        <v>669</v>
      </c>
      <c r="B148" t="s">
        <v>668</v>
      </c>
    </row>
    <row r="149" spans="1:2" ht="12.75">
      <c r="A149" t="s">
        <v>867</v>
      </c>
      <c r="B149" t="s">
        <v>866</v>
      </c>
    </row>
    <row r="150" spans="1:2" ht="12.75">
      <c r="A150" t="s">
        <v>731</v>
      </c>
      <c r="B150" t="s">
        <v>730</v>
      </c>
    </row>
    <row r="151" spans="1:2" ht="12.75">
      <c r="A151" t="s">
        <v>901</v>
      </c>
      <c r="B151" t="s">
        <v>900</v>
      </c>
    </row>
    <row r="152" spans="1:2" ht="12.75">
      <c r="A152" t="s">
        <v>777</v>
      </c>
      <c r="B152" t="s">
        <v>776</v>
      </c>
    </row>
    <row r="153" spans="1:2" ht="12.75">
      <c r="A153" t="s">
        <v>561</v>
      </c>
      <c r="B153" t="s">
        <v>560</v>
      </c>
    </row>
    <row r="154" spans="1:2" ht="12.75">
      <c r="A154" t="s">
        <v>781</v>
      </c>
      <c r="B154" t="s">
        <v>780</v>
      </c>
    </row>
    <row r="155" spans="1:2" ht="12.75">
      <c r="A155" t="s">
        <v>981</v>
      </c>
      <c r="B155" t="s">
        <v>980</v>
      </c>
    </row>
    <row r="156" spans="1:2" ht="12.75">
      <c r="A156" t="s">
        <v>925</v>
      </c>
      <c r="B156" t="s">
        <v>924</v>
      </c>
    </row>
    <row r="157" spans="1:2" ht="12.75">
      <c r="A157" t="s">
        <v>903</v>
      </c>
      <c r="B157" t="s">
        <v>902</v>
      </c>
    </row>
    <row r="158" spans="1:2" ht="12.75">
      <c r="A158" t="s">
        <v>527</v>
      </c>
      <c r="B158" t="s">
        <v>526</v>
      </c>
    </row>
    <row r="159" spans="1:2" ht="12.75">
      <c r="A159" t="s">
        <v>753</v>
      </c>
      <c r="B159" t="s">
        <v>752</v>
      </c>
    </row>
    <row r="160" spans="1:2" ht="12.75">
      <c r="A160" t="s">
        <v>905</v>
      </c>
      <c r="B160" t="s">
        <v>904</v>
      </c>
    </row>
    <row r="161" spans="1:2" ht="12.75">
      <c r="A161" t="s">
        <v>631</v>
      </c>
      <c r="B161" t="s">
        <v>630</v>
      </c>
    </row>
    <row r="162" spans="1:2" ht="12.75">
      <c r="A162" t="s">
        <v>1073</v>
      </c>
      <c r="B162" t="s">
        <v>1072</v>
      </c>
    </row>
    <row r="163" spans="1:2" ht="12.75">
      <c r="A163" t="s">
        <v>983</v>
      </c>
      <c r="B163" t="s">
        <v>982</v>
      </c>
    </row>
    <row r="164" spans="1:2" ht="12.75">
      <c r="A164" t="s">
        <v>1075</v>
      </c>
      <c r="B164" t="s">
        <v>1074</v>
      </c>
    </row>
    <row r="165" spans="1:2" ht="12.75">
      <c r="A165" t="s">
        <v>633</v>
      </c>
      <c r="B165" t="s">
        <v>632</v>
      </c>
    </row>
    <row r="166" spans="1:2" ht="12.75">
      <c r="A166" t="s">
        <v>657</v>
      </c>
      <c r="B166" t="s">
        <v>656</v>
      </c>
    </row>
    <row r="167" spans="1:2" ht="12.75">
      <c r="A167" t="s">
        <v>491</v>
      </c>
      <c r="B167" t="s">
        <v>490</v>
      </c>
    </row>
    <row r="168" spans="1:2" ht="12.75">
      <c r="A168" t="s">
        <v>1129</v>
      </c>
      <c r="B168" t="s">
        <v>1128</v>
      </c>
    </row>
    <row r="169" spans="1:2" ht="12.75">
      <c r="A169" t="s">
        <v>985</v>
      </c>
      <c r="B169" t="s">
        <v>984</v>
      </c>
    </row>
    <row r="170" spans="1:2" ht="12.75">
      <c r="A170" t="s">
        <v>691</v>
      </c>
      <c r="B170" t="s">
        <v>690</v>
      </c>
    </row>
    <row r="171" spans="1:2" ht="12.75">
      <c r="A171" t="s">
        <v>929</v>
      </c>
      <c r="B171" t="s">
        <v>928</v>
      </c>
    </row>
    <row r="172" spans="1:2" ht="12.75">
      <c r="A172" t="s">
        <v>477</v>
      </c>
      <c r="B172" t="s">
        <v>476</v>
      </c>
    </row>
    <row r="173" spans="1:2" ht="12.75">
      <c r="A173" t="s">
        <v>869</v>
      </c>
      <c r="B173" t="s">
        <v>868</v>
      </c>
    </row>
    <row r="174" spans="1:2" ht="12.75">
      <c r="A174" t="s">
        <v>1123</v>
      </c>
      <c r="B174" t="s">
        <v>1122</v>
      </c>
    </row>
    <row r="175" spans="1:2" ht="12.75">
      <c r="A175" t="s">
        <v>715</v>
      </c>
      <c r="B175" t="s">
        <v>714</v>
      </c>
    </row>
    <row r="176" spans="1:2" ht="12.75">
      <c r="A176" t="s">
        <v>535</v>
      </c>
      <c r="B176" t="s">
        <v>534</v>
      </c>
    </row>
    <row r="177" spans="1:2" ht="12.75">
      <c r="A177" t="s">
        <v>635</v>
      </c>
      <c r="B177" t="s">
        <v>634</v>
      </c>
    </row>
    <row r="178" spans="1:2" ht="12.75">
      <c r="A178" t="s">
        <v>789</v>
      </c>
      <c r="B178" t="s">
        <v>788</v>
      </c>
    </row>
    <row r="179" spans="1:2" ht="12.75">
      <c r="A179" t="s">
        <v>791</v>
      </c>
      <c r="B179" t="s">
        <v>790</v>
      </c>
    </row>
    <row r="180" spans="1:2" ht="12.75">
      <c r="A180" t="s">
        <v>671</v>
      </c>
      <c r="B180" t="s">
        <v>670</v>
      </c>
    </row>
    <row r="181" spans="1:2" ht="12.75">
      <c r="A181" t="s">
        <v>1035</v>
      </c>
      <c r="B181" t="s">
        <v>1034</v>
      </c>
    </row>
    <row r="182" spans="1:2" ht="12.75">
      <c r="A182" t="s">
        <v>659</v>
      </c>
      <c r="B182" t="s">
        <v>658</v>
      </c>
    </row>
    <row r="183" spans="1:2" ht="12.75">
      <c r="A183" t="s">
        <v>793</v>
      </c>
      <c r="B183" t="s">
        <v>792</v>
      </c>
    </row>
    <row r="184" spans="1:2" ht="12.75">
      <c r="A184" t="s">
        <v>823</v>
      </c>
      <c r="B184" t="s">
        <v>822</v>
      </c>
    </row>
    <row r="185" spans="1:2" ht="12.75">
      <c r="A185" t="s">
        <v>589</v>
      </c>
      <c r="B185" t="s">
        <v>588</v>
      </c>
    </row>
    <row r="186" spans="1:2" ht="12.75">
      <c r="A186" t="s">
        <v>871</v>
      </c>
      <c r="B186" t="s">
        <v>870</v>
      </c>
    </row>
    <row r="187" spans="1:2" ht="12.75">
      <c r="A187" t="s">
        <v>825</v>
      </c>
      <c r="B187" t="s">
        <v>824</v>
      </c>
    </row>
    <row r="188" spans="1:2" ht="12.75">
      <c r="A188" t="s">
        <v>1077</v>
      </c>
      <c r="B188" t="s">
        <v>1076</v>
      </c>
    </row>
    <row r="189" spans="1:2" ht="12.75">
      <c r="A189" t="s">
        <v>1011</v>
      </c>
      <c r="B189" t="s">
        <v>1010</v>
      </c>
    </row>
    <row r="190" spans="1:2" ht="12.75">
      <c r="A190" t="s">
        <v>637</v>
      </c>
      <c r="B190" t="s">
        <v>636</v>
      </c>
    </row>
    <row r="191" spans="1:2" ht="12.75">
      <c r="A191" t="s">
        <v>485</v>
      </c>
      <c r="B191" t="s">
        <v>484</v>
      </c>
    </row>
    <row r="192" spans="1:2" ht="12.75">
      <c r="A192" t="s">
        <v>591</v>
      </c>
      <c r="B192" t="s">
        <v>590</v>
      </c>
    </row>
    <row r="193" spans="1:2" ht="12.75">
      <c r="A193" t="s">
        <v>953</v>
      </c>
      <c r="B193" t="s">
        <v>952</v>
      </c>
    </row>
    <row r="194" spans="1:2" ht="12.75">
      <c r="A194" t="s">
        <v>531</v>
      </c>
      <c r="B194" t="s">
        <v>530</v>
      </c>
    </row>
    <row r="195" spans="1:2" ht="12.75">
      <c r="A195" t="s">
        <v>1139</v>
      </c>
      <c r="B195" t="s">
        <v>1138</v>
      </c>
    </row>
    <row r="196" spans="1:2" ht="12.75">
      <c r="A196" t="s">
        <v>873</v>
      </c>
      <c r="B196" t="s">
        <v>872</v>
      </c>
    </row>
    <row r="197" spans="1:2" ht="12.75">
      <c r="A197" t="s">
        <v>519</v>
      </c>
      <c r="B197" t="s">
        <v>518</v>
      </c>
    </row>
    <row r="198" spans="1:2" ht="12.75">
      <c r="A198" t="s">
        <v>987</v>
      </c>
      <c r="B198" t="s">
        <v>986</v>
      </c>
    </row>
    <row r="199" spans="1:2" ht="12.75">
      <c r="A199" t="s">
        <v>1121</v>
      </c>
      <c r="B199" t="s">
        <v>1120</v>
      </c>
    </row>
    <row r="200" spans="1:2" ht="12.75">
      <c r="A200" t="s">
        <v>973</v>
      </c>
      <c r="B200" t="s">
        <v>972</v>
      </c>
    </row>
    <row r="201" spans="1:2" ht="12.75">
      <c r="A201" t="s">
        <v>673</v>
      </c>
      <c r="B201" t="s">
        <v>672</v>
      </c>
    </row>
    <row r="202" spans="1:2" ht="12.75">
      <c r="A202" t="s">
        <v>989</v>
      </c>
      <c r="B202" t="s">
        <v>988</v>
      </c>
    </row>
    <row r="203" spans="1:2" ht="12.75">
      <c r="A203" t="s">
        <v>611</v>
      </c>
      <c r="B203" t="s">
        <v>610</v>
      </c>
    </row>
    <row r="204" spans="1:2" ht="12.75">
      <c r="A204" t="s">
        <v>573</v>
      </c>
      <c r="B204" t="s">
        <v>572</v>
      </c>
    </row>
    <row r="205" spans="1:2" ht="12.75">
      <c r="A205" t="s">
        <v>661</v>
      </c>
      <c r="B205" t="s">
        <v>660</v>
      </c>
    </row>
    <row r="206" spans="1:2" ht="12.75">
      <c r="A206" t="s">
        <v>733</v>
      </c>
      <c r="B206" t="s">
        <v>732</v>
      </c>
    </row>
    <row r="207" spans="1:2" ht="12.75">
      <c r="A207" t="s">
        <v>1079</v>
      </c>
      <c r="B207" t="s">
        <v>1078</v>
      </c>
    </row>
    <row r="208" spans="1:2" ht="12.75">
      <c r="A208" t="s">
        <v>693</v>
      </c>
      <c r="B208" t="s">
        <v>692</v>
      </c>
    </row>
    <row r="209" spans="1:2" ht="12.75">
      <c r="A209" t="s">
        <v>707</v>
      </c>
      <c r="B209" t="s">
        <v>706</v>
      </c>
    </row>
    <row r="210" spans="1:2" ht="12.75">
      <c r="A210" t="s">
        <v>827</v>
      </c>
      <c r="B210" t="s">
        <v>826</v>
      </c>
    </row>
    <row r="211" spans="1:2" ht="12.75">
      <c r="A211" t="s">
        <v>695</v>
      </c>
      <c r="B211" t="s">
        <v>694</v>
      </c>
    </row>
    <row r="212" spans="1:2" ht="12.75">
      <c r="A212" t="s">
        <v>755</v>
      </c>
      <c r="B212" t="s">
        <v>754</v>
      </c>
    </row>
    <row r="213" spans="1:2" ht="12.75">
      <c r="A213" t="s">
        <v>1141</v>
      </c>
      <c r="B213" t="s">
        <v>1140</v>
      </c>
    </row>
    <row r="214" spans="1:2" ht="12.75">
      <c r="A214" t="s">
        <v>1081</v>
      </c>
      <c r="B214" t="s">
        <v>1080</v>
      </c>
    </row>
    <row r="215" spans="1:2" ht="12.75">
      <c r="A215" t="s">
        <v>675</v>
      </c>
      <c r="B215" t="s">
        <v>674</v>
      </c>
    </row>
    <row r="216" spans="1:2" ht="12.75">
      <c r="A216" t="s">
        <v>875</v>
      </c>
      <c r="B216" t="s">
        <v>874</v>
      </c>
    </row>
    <row r="217" spans="1:2" ht="12.75">
      <c r="A217" t="s">
        <v>575</v>
      </c>
      <c r="B217" t="s">
        <v>574</v>
      </c>
    </row>
    <row r="218" spans="1:2" ht="12.75">
      <c r="A218" t="s">
        <v>639</v>
      </c>
      <c r="B218" t="s">
        <v>638</v>
      </c>
    </row>
    <row r="219" spans="1:2" ht="12.75">
      <c r="A219" t="s">
        <v>461</v>
      </c>
      <c r="B219" t="s">
        <v>460</v>
      </c>
    </row>
    <row r="220" spans="1:2" ht="12.75">
      <c r="A220" t="s">
        <v>641</v>
      </c>
      <c r="B220" t="s">
        <v>640</v>
      </c>
    </row>
    <row r="221" spans="1:2" ht="12.75">
      <c r="A221" t="s">
        <v>651</v>
      </c>
      <c r="B221" t="s">
        <v>650</v>
      </c>
    </row>
    <row r="222" spans="1:2" ht="12.75">
      <c r="A222" t="s">
        <v>829</v>
      </c>
      <c r="B222" t="s">
        <v>828</v>
      </c>
    </row>
    <row r="223" spans="1:2" ht="12.75">
      <c r="A223" t="s">
        <v>1105</v>
      </c>
      <c r="B223" t="s">
        <v>1104</v>
      </c>
    </row>
    <row r="224" spans="1:2" ht="12.75">
      <c r="A224" t="s">
        <v>877</v>
      </c>
      <c r="B224" t="s">
        <v>876</v>
      </c>
    </row>
    <row r="225" spans="1:2" ht="12.75">
      <c r="A225" t="s">
        <v>677</v>
      </c>
      <c r="B225" t="s">
        <v>676</v>
      </c>
    </row>
    <row r="226" spans="1:2" ht="12.75">
      <c r="A226" t="s">
        <v>831</v>
      </c>
      <c r="B226" t="s">
        <v>830</v>
      </c>
    </row>
    <row r="227" spans="1:2" ht="12.75">
      <c r="A227" t="s">
        <v>1029</v>
      </c>
      <c r="B227" t="s">
        <v>1028</v>
      </c>
    </row>
    <row r="228" spans="1:2" ht="12.75">
      <c r="A228" t="s">
        <v>463</v>
      </c>
      <c r="B228" t="s">
        <v>462</v>
      </c>
    </row>
    <row r="229" spans="1:2" ht="12.75">
      <c r="A229" t="s">
        <v>1031</v>
      </c>
      <c r="B229" t="s">
        <v>1030</v>
      </c>
    </row>
    <row r="230" spans="1:2" ht="12.75">
      <c r="A230" t="s">
        <v>1083</v>
      </c>
      <c r="B230" t="s">
        <v>1082</v>
      </c>
    </row>
    <row r="231" spans="1:2" ht="12.75">
      <c r="A231" t="s">
        <v>549</v>
      </c>
      <c r="B231" t="s">
        <v>548</v>
      </c>
    </row>
    <row r="232" spans="1:2" ht="12.75">
      <c r="A232" t="s">
        <v>879</v>
      </c>
      <c r="B232" t="s">
        <v>878</v>
      </c>
    </row>
    <row r="233" spans="1:2" ht="12.75">
      <c r="A233" t="s">
        <v>1085</v>
      </c>
      <c r="B233" t="s">
        <v>1084</v>
      </c>
    </row>
    <row r="234" spans="1:2" ht="12.75">
      <c r="A234" t="s">
        <v>1103</v>
      </c>
      <c r="B234" t="s">
        <v>1102</v>
      </c>
    </row>
    <row r="235" spans="1:2" ht="12.75">
      <c r="A235" t="s">
        <v>915</v>
      </c>
      <c r="B235" t="s">
        <v>914</v>
      </c>
    </row>
    <row r="236" spans="1:2" ht="12.75">
      <c r="A236" t="s">
        <v>955</v>
      </c>
      <c r="B236" t="s">
        <v>954</v>
      </c>
    </row>
    <row r="237" spans="1:2" ht="12.75">
      <c r="A237" t="s">
        <v>931</v>
      </c>
      <c r="B237" t="s">
        <v>930</v>
      </c>
    </row>
    <row r="238" spans="1:2" ht="12.75">
      <c r="A238" t="s">
        <v>679</v>
      </c>
      <c r="B238" t="s">
        <v>678</v>
      </c>
    </row>
    <row r="239" spans="1:2" ht="12.75">
      <c r="A239" t="s">
        <v>537</v>
      </c>
      <c r="B239" t="s">
        <v>536</v>
      </c>
    </row>
    <row r="240" spans="1:2" ht="12.75">
      <c r="A240" t="s">
        <v>1019</v>
      </c>
      <c r="B240" t="s">
        <v>1018</v>
      </c>
    </row>
    <row r="241" spans="1:2" ht="12.75">
      <c r="A241" t="s">
        <v>943</v>
      </c>
      <c r="B241" t="s">
        <v>942</v>
      </c>
    </row>
    <row r="242" spans="1:2" ht="12.75">
      <c r="A242" t="s">
        <v>907</v>
      </c>
      <c r="B242" t="s">
        <v>906</v>
      </c>
    </row>
    <row r="243" spans="1:2" ht="12.75">
      <c r="A243" t="s">
        <v>957</v>
      </c>
      <c r="B243" t="s">
        <v>956</v>
      </c>
    </row>
    <row r="244" spans="1:2" ht="12.75">
      <c r="A244" t="s">
        <v>613</v>
      </c>
      <c r="B244" t="s">
        <v>612</v>
      </c>
    </row>
    <row r="245" spans="1:2" ht="12.75">
      <c r="A245" t="s">
        <v>471</v>
      </c>
      <c r="B245" t="s">
        <v>470</v>
      </c>
    </row>
    <row r="246" spans="1:2" ht="12.75">
      <c r="A246" t="s">
        <v>959</v>
      </c>
      <c r="B246" t="s">
        <v>958</v>
      </c>
    </row>
    <row r="247" spans="1:2" ht="12.75">
      <c r="A247" t="s">
        <v>945</v>
      </c>
      <c r="B247" t="s">
        <v>944</v>
      </c>
    </row>
    <row r="248" spans="1:2" ht="12.75">
      <c r="A248" t="s">
        <v>947</v>
      </c>
      <c r="B248" t="s">
        <v>946</v>
      </c>
    </row>
    <row r="249" spans="1:2" ht="12.75">
      <c r="A249" t="s">
        <v>949</v>
      </c>
      <c r="B249" t="s">
        <v>948</v>
      </c>
    </row>
    <row r="250" spans="1:2" ht="12.75">
      <c r="A250" t="s">
        <v>795</v>
      </c>
      <c r="B250" t="s">
        <v>794</v>
      </c>
    </row>
    <row r="251" spans="1:2" ht="12.75">
      <c r="A251" t="s">
        <v>1087</v>
      </c>
      <c r="B251" t="s">
        <v>1086</v>
      </c>
    </row>
    <row r="252" spans="1:2" ht="12.75">
      <c r="A252" t="s">
        <v>797</v>
      </c>
      <c r="B252" t="s">
        <v>796</v>
      </c>
    </row>
    <row r="253" spans="1:2" ht="12.75">
      <c r="A253" t="s">
        <v>833</v>
      </c>
      <c r="B253" t="s">
        <v>832</v>
      </c>
    </row>
    <row r="254" spans="1:2" ht="12.75">
      <c r="A254" t="s">
        <v>579</v>
      </c>
      <c r="B254" t="s">
        <v>578</v>
      </c>
    </row>
    <row r="255" spans="1:2" ht="12.75">
      <c r="A255" t="s">
        <v>551</v>
      </c>
      <c r="B255" t="s">
        <v>550</v>
      </c>
    </row>
    <row r="256" spans="1:2" ht="12.75">
      <c r="A256" t="s">
        <v>951</v>
      </c>
      <c r="B256" t="s">
        <v>950</v>
      </c>
    </row>
    <row r="257" spans="1:2" ht="12.75">
      <c r="A257" t="s">
        <v>643</v>
      </c>
      <c r="B257" t="s">
        <v>642</v>
      </c>
    </row>
    <row r="258" spans="1:2" ht="12.75">
      <c r="A258" t="s">
        <v>1089</v>
      </c>
      <c r="B258" t="s">
        <v>1088</v>
      </c>
    </row>
    <row r="259" spans="1:2" ht="12.75">
      <c r="A259" t="s">
        <v>553</v>
      </c>
      <c r="B259" t="s">
        <v>552</v>
      </c>
    </row>
    <row r="260" spans="1:2" ht="12.75">
      <c r="A260" t="s">
        <v>835</v>
      </c>
      <c r="B260" t="s">
        <v>834</v>
      </c>
    </row>
    <row r="261" spans="1:2" ht="12.75">
      <c r="A261" t="s">
        <v>617</v>
      </c>
      <c r="B261" t="s">
        <v>616</v>
      </c>
    </row>
    <row r="262" spans="1:2" ht="12.75">
      <c r="A262" t="s">
        <v>837</v>
      </c>
      <c r="B262" t="s">
        <v>836</v>
      </c>
    </row>
    <row r="263" spans="1:2" ht="12.75">
      <c r="A263" t="s">
        <v>717</v>
      </c>
      <c r="B263" t="s">
        <v>716</v>
      </c>
    </row>
    <row r="264" spans="1:2" ht="12.75">
      <c r="A264" t="s">
        <v>1091</v>
      </c>
      <c r="B264" t="s">
        <v>1090</v>
      </c>
    </row>
    <row r="265" spans="1:2" ht="12.75">
      <c r="A265" t="s">
        <v>909</v>
      </c>
      <c r="B265" t="s">
        <v>908</v>
      </c>
    </row>
    <row r="266" spans="1:2" ht="12.75">
      <c r="A266" t="s">
        <v>1093</v>
      </c>
      <c r="B266" t="s">
        <v>1092</v>
      </c>
    </row>
    <row r="267" spans="1:2" ht="12.75">
      <c r="A267" t="s">
        <v>645</v>
      </c>
      <c r="B267" t="s">
        <v>644</v>
      </c>
    </row>
    <row r="268" spans="1:2" ht="12.75">
      <c r="A268" t="s">
        <v>647</v>
      </c>
      <c r="B268" t="s">
        <v>646</v>
      </c>
    </row>
    <row r="269" spans="1:2" ht="12.75">
      <c r="A269" t="s">
        <v>735</v>
      </c>
      <c r="B269" t="s">
        <v>734</v>
      </c>
    </row>
    <row r="270" spans="1:2" ht="12.75">
      <c r="A270" t="s">
        <v>565</v>
      </c>
      <c r="B270" t="s">
        <v>564</v>
      </c>
    </row>
    <row r="271" spans="1:2" ht="12.75">
      <c r="A271" t="s">
        <v>997</v>
      </c>
      <c r="B271" t="s">
        <v>996</v>
      </c>
    </row>
    <row r="272" spans="1:2" ht="12.75">
      <c r="A272" t="s">
        <v>697</v>
      </c>
      <c r="B272" t="s">
        <v>696</v>
      </c>
    </row>
    <row r="273" spans="1:2" ht="12.75">
      <c r="A273" t="s">
        <v>539</v>
      </c>
      <c r="B273" t="s">
        <v>538</v>
      </c>
    </row>
    <row r="274" spans="1:2" ht="12.75">
      <c r="A274" t="s">
        <v>1017</v>
      </c>
      <c r="B274" t="s">
        <v>1016</v>
      </c>
    </row>
    <row r="275" spans="1:2" ht="12.75">
      <c r="A275" t="s">
        <v>961</v>
      </c>
      <c r="B275" t="s">
        <v>960</v>
      </c>
    </row>
    <row r="276" spans="1:2" ht="12.75">
      <c r="A276" t="s">
        <v>1023</v>
      </c>
      <c r="B276" t="s">
        <v>1022</v>
      </c>
    </row>
    <row r="277" spans="1:2" ht="12.75">
      <c r="A277" t="s">
        <v>719</v>
      </c>
      <c r="B277" t="s">
        <v>718</v>
      </c>
    </row>
    <row r="278" spans="1:2" ht="12.75">
      <c r="A278" t="s">
        <v>881</v>
      </c>
      <c r="B278" t="s">
        <v>880</v>
      </c>
    </row>
    <row r="279" spans="1:2" ht="12.75">
      <c r="A279" t="s">
        <v>721</v>
      </c>
      <c r="B279" t="s">
        <v>720</v>
      </c>
    </row>
    <row r="280" spans="1:2" ht="12.75">
      <c r="A280" t="s">
        <v>529</v>
      </c>
      <c r="B280" t="s">
        <v>528</v>
      </c>
    </row>
    <row r="281" spans="1:2" ht="12.75">
      <c r="A281" t="s">
        <v>593</v>
      </c>
      <c r="B281" t="s">
        <v>592</v>
      </c>
    </row>
    <row r="282" spans="1:2" ht="12.75">
      <c r="A282" t="s">
        <v>1115</v>
      </c>
      <c r="B282" t="s">
        <v>1114</v>
      </c>
    </row>
    <row r="283" spans="1:2" ht="12.75">
      <c r="A283" t="s">
        <v>839</v>
      </c>
      <c r="B283" t="s">
        <v>838</v>
      </c>
    </row>
    <row r="284" spans="1:2" ht="12.75">
      <c r="A284" t="s">
        <v>699</v>
      </c>
      <c r="B284" t="s">
        <v>698</v>
      </c>
    </row>
    <row r="285" spans="1:2" ht="12.75">
      <c r="A285" t="s">
        <v>567</v>
      </c>
      <c r="B285" t="s">
        <v>566</v>
      </c>
    </row>
    <row r="286" spans="1:2" ht="12.75">
      <c r="A286" t="s">
        <v>841</v>
      </c>
      <c r="B286" t="s">
        <v>840</v>
      </c>
    </row>
    <row r="287" spans="1:2" ht="12.75">
      <c r="A287" t="s">
        <v>605</v>
      </c>
      <c r="B287" t="s">
        <v>604</v>
      </c>
    </row>
    <row r="288" spans="1:2" ht="12.75">
      <c r="A288" t="s">
        <v>663</v>
      </c>
      <c r="B288" t="s">
        <v>662</v>
      </c>
    </row>
    <row r="289" spans="1:2" ht="12.75">
      <c r="A289" t="s">
        <v>1025</v>
      </c>
      <c r="B289" t="s">
        <v>1024</v>
      </c>
    </row>
    <row r="290" spans="1:2" ht="12.75">
      <c r="A290" t="s">
        <v>843</v>
      </c>
      <c r="B290" t="s">
        <v>842</v>
      </c>
    </row>
    <row r="291" spans="1:2" ht="12.75">
      <c r="A291" t="s">
        <v>737</v>
      </c>
      <c r="B291" t="s">
        <v>736</v>
      </c>
    </row>
    <row r="292" spans="1:2" ht="12.75">
      <c r="A292" t="s">
        <v>1095</v>
      </c>
      <c r="B292" t="s">
        <v>1094</v>
      </c>
    </row>
    <row r="293" spans="1:2" ht="12.75">
      <c r="A293" t="s">
        <v>1107</v>
      </c>
      <c r="B293" t="s">
        <v>1106</v>
      </c>
    </row>
    <row r="294" spans="1:2" ht="12.75">
      <c r="A294" t="s">
        <v>963</v>
      </c>
      <c r="B294" t="s">
        <v>962</v>
      </c>
    </row>
    <row r="295" spans="1:2" ht="12.75">
      <c r="A295" t="s">
        <v>1097</v>
      </c>
      <c r="B295" t="s">
        <v>1096</v>
      </c>
    </row>
    <row r="296" spans="1:2" ht="12.75">
      <c r="A296" t="s">
        <v>845</v>
      </c>
      <c r="B296" t="s">
        <v>844</v>
      </c>
    </row>
    <row r="297" spans="1:2" ht="12.75">
      <c r="A297" t="s">
        <v>965</v>
      </c>
      <c r="B297" t="s">
        <v>964</v>
      </c>
    </row>
    <row r="298" spans="1:2" ht="12.75">
      <c r="A298" t="s">
        <v>1131</v>
      </c>
      <c r="B298" t="s">
        <v>1130</v>
      </c>
    </row>
    <row r="299" spans="1:2" ht="12.75">
      <c r="A299" t="s">
        <v>487</v>
      </c>
      <c r="B299" t="s">
        <v>486</v>
      </c>
    </row>
    <row r="300" spans="1:2" ht="12.75">
      <c r="A300" t="s">
        <v>757</v>
      </c>
      <c r="B300" t="s">
        <v>756</v>
      </c>
    </row>
    <row r="301" spans="1:2" ht="12.75">
      <c r="A301" t="s">
        <v>701</v>
      </c>
      <c r="B301" t="s">
        <v>700</v>
      </c>
    </row>
    <row r="302" spans="1:2" ht="12.75">
      <c r="A302" t="s">
        <v>1099</v>
      </c>
      <c r="B302" t="s">
        <v>1098</v>
      </c>
    </row>
    <row r="303" spans="1:2" ht="12.75">
      <c r="A303" t="s">
        <v>799</v>
      </c>
      <c r="B303" t="s">
        <v>798</v>
      </c>
    </row>
    <row r="304" spans="1:2" ht="12.75">
      <c r="A304" t="s">
        <v>649</v>
      </c>
      <c r="B304" t="s">
        <v>648</v>
      </c>
    </row>
    <row r="305" spans="1:2" ht="12.75">
      <c r="A305" t="s">
        <v>801</v>
      </c>
      <c r="B305" t="s">
        <v>800</v>
      </c>
    </row>
    <row r="306" spans="1:2" ht="12.75">
      <c r="A306" t="s">
        <v>681</v>
      </c>
      <c r="B306" t="s">
        <v>680</v>
      </c>
    </row>
    <row r="307" spans="1:2" ht="12.75">
      <c r="A307" t="s">
        <v>759</v>
      </c>
      <c r="B307" t="s">
        <v>758</v>
      </c>
    </row>
    <row r="308" spans="1:2" ht="12.75">
      <c r="A308" t="s">
        <v>615</v>
      </c>
      <c r="B308" t="s">
        <v>614</v>
      </c>
    </row>
    <row r="309" spans="1:2" ht="12.75">
      <c r="A309" t="s">
        <v>1039</v>
      </c>
      <c r="B309" t="s">
        <v>1038</v>
      </c>
    </row>
    <row r="310" spans="1:2" ht="12.75">
      <c r="A310" t="s">
        <v>603</v>
      </c>
      <c r="B310" t="s">
        <v>602</v>
      </c>
    </row>
    <row r="311" spans="1:2" ht="12.75">
      <c r="A311" t="s">
        <v>479</v>
      </c>
      <c r="B311" t="s">
        <v>478</v>
      </c>
    </row>
    <row r="312" spans="1:2" ht="12.75">
      <c r="A312" t="s">
        <v>1133</v>
      </c>
      <c r="B312" t="s">
        <v>1132</v>
      </c>
    </row>
    <row r="313" spans="1:2" ht="12.75">
      <c r="A313" t="s">
        <v>683</v>
      </c>
      <c r="B313" t="s">
        <v>682</v>
      </c>
    </row>
    <row r="314" spans="1:2" ht="12.75">
      <c r="A314" t="s">
        <v>761</v>
      </c>
      <c r="B314" t="s">
        <v>760</v>
      </c>
    </row>
    <row r="315" spans="1:2" ht="12.75">
      <c r="A315" t="s">
        <v>481</v>
      </c>
      <c r="B315" t="s">
        <v>480</v>
      </c>
    </row>
    <row r="316" spans="1:2" ht="12.75">
      <c r="A316" t="s">
        <v>851</v>
      </c>
      <c r="B316" t="s">
        <v>850</v>
      </c>
    </row>
    <row r="317" spans="1:2" ht="12.75">
      <c r="A317" t="s">
        <v>723</v>
      </c>
      <c r="B317" t="s">
        <v>722</v>
      </c>
    </row>
    <row r="318" spans="1:2" ht="12.75">
      <c r="A318" t="s">
        <v>883</v>
      </c>
      <c r="B318" t="s">
        <v>882</v>
      </c>
    </row>
    <row r="319" spans="1:2" ht="12.75">
      <c r="A319" t="s">
        <v>497</v>
      </c>
      <c r="B319" t="s">
        <v>496</v>
      </c>
    </row>
    <row r="320" spans="1:2" ht="12.75">
      <c r="A320" t="s">
        <v>1113</v>
      </c>
      <c r="B320" t="s">
        <v>1112</v>
      </c>
    </row>
    <row r="321" spans="1:2" ht="12.75">
      <c r="A321" t="s">
        <v>1033</v>
      </c>
      <c r="B321" t="s">
        <v>1032</v>
      </c>
    </row>
    <row r="322" spans="1:2" ht="12.75">
      <c r="A322" t="s">
        <v>779</v>
      </c>
      <c r="B322" t="s">
        <v>778</v>
      </c>
    </row>
    <row r="323" spans="1:2" ht="12.75">
      <c r="A323" t="s">
        <v>489</v>
      </c>
      <c r="B323" t="s">
        <v>488</v>
      </c>
    </row>
    <row r="324" spans="1:2" ht="12.75">
      <c r="A324" t="s">
        <v>885</v>
      </c>
      <c r="B324" t="s">
        <v>884</v>
      </c>
    </row>
    <row r="325" spans="1:2" ht="12.75">
      <c r="A325" t="s">
        <v>763</v>
      </c>
      <c r="B325" t="s">
        <v>762</v>
      </c>
    </row>
    <row r="326" spans="1:2" ht="12.75">
      <c r="A326" t="s">
        <v>1037</v>
      </c>
      <c r="B326" t="s">
        <v>1036</v>
      </c>
    </row>
    <row r="327" spans="1:2" ht="12.75">
      <c r="A327" t="s">
        <v>1013</v>
      </c>
      <c r="B327" t="s">
        <v>1012</v>
      </c>
    </row>
    <row r="328" spans="1:2" ht="12.75">
      <c r="A328" t="s">
        <v>911</v>
      </c>
      <c r="B328" t="s">
        <v>910</v>
      </c>
    </row>
    <row r="329" spans="1:2" ht="12.75">
      <c r="A329" t="s">
        <v>847</v>
      </c>
      <c r="B329" t="s">
        <v>846</v>
      </c>
    </row>
    <row r="330" spans="1:2" ht="12.75">
      <c r="A330" t="s">
        <v>803</v>
      </c>
      <c r="B330" t="s">
        <v>802</v>
      </c>
    </row>
    <row r="331" spans="1:2" ht="12.75">
      <c r="A331" t="s">
        <v>975</v>
      </c>
      <c r="B331" t="s">
        <v>974</v>
      </c>
    </row>
    <row r="332" spans="1:2" ht="12.75">
      <c r="A332" t="s">
        <v>503</v>
      </c>
      <c r="B332" t="s">
        <v>502</v>
      </c>
    </row>
    <row r="333" spans="1:2" ht="12.75">
      <c r="A333" t="s">
        <v>541</v>
      </c>
      <c r="B333" t="s">
        <v>540</v>
      </c>
    </row>
    <row r="334" spans="1:2" ht="12.75">
      <c r="A334" t="s">
        <v>725</v>
      </c>
      <c r="B334" t="s">
        <v>724</v>
      </c>
    </row>
    <row r="335" spans="1:2" ht="12.75">
      <c r="A335" t="s">
        <v>913</v>
      </c>
      <c r="B335" t="s">
        <v>912</v>
      </c>
    </row>
    <row r="336" spans="1:2" ht="12.75">
      <c r="A336" t="s">
        <v>521</v>
      </c>
      <c r="B336" t="s">
        <v>520</v>
      </c>
    </row>
    <row r="337" spans="1:2" ht="12.75">
      <c r="A337" t="s">
        <v>887</v>
      </c>
      <c r="B337" t="s">
        <v>886</v>
      </c>
    </row>
    <row r="338" spans="1:2" ht="12.75">
      <c r="A338" t="s">
        <v>739</v>
      </c>
      <c r="B338" t="s">
        <v>738</v>
      </c>
    </row>
    <row r="339" spans="1:2" ht="12.75">
      <c r="A339" t="s">
        <v>555</v>
      </c>
      <c r="B339" t="s">
        <v>554</v>
      </c>
    </row>
    <row r="340" spans="1:2" ht="12.75">
      <c r="A340" t="s">
        <v>889</v>
      </c>
      <c r="B340" t="s">
        <v>888</v>
      </c>
    </row>
    <row r="341" spans="1:2" ht="12.75">
      <c r="A341" t="s">
        <v>557</v>
      </c>
      <c r="B341" t="s">
        <v>556</v>
      </c>
    </row>
    <row r="342" spans="1:2" ht="12.75">
      <c r="A342" t="s">
        <v>1101</v>
      </c>
      <c r="B342" t="s">
        <v>1100</v>
      </c>
    </row>
    <row r="343" spans="1:2" ht="12.75">
      <c r="A343" t="s">
        <v>741</v>
      </c>
      <c r="B343" t="s">
        <v>740</v>
      </c>
    </row>
    <row r="344" spans="1:2" ht="12.75">
      <c r="A344" t="s">
        <v>805</v>
      </c>
      <c r="B344" t="s">
        <v>804</v>
      </c>
    </row>
    <row r="345" spans="1:2" ht="12.75">
      <c r="A345" t="s">
        <v>849</v>
      </c>
      <c r="B345" t="s">
        <v>848</v>
      </c>
    </row>
    <row r="346" spans="1:2" ht="12.75">
      <c r="A346" t="s">
        <v>577</v>
      </c>
      <c r="B346" t="s">
        <v>576</v>
      </c>
    </row>
    <row r="347" spans="1:2" ht="12.75">
      <c r="A347" t="s">
        <v>1145</v>
      </c>
      <c r="B347">
        <v>99999</v>
      </c>
    </row>
  </sheetData>
  <sheetProtection password="CC1E" sheet="1" formatCells="0" formatColumns="0" formatRows="0" insertColumns="0" insertRows="0" insertHyperlinks="0" deleteColumns="0" deleteRows="0" sort="0" autoFilter="0" pivotTables="0"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2.75"/>
  <cols>
    <col min="1" max="1" width="2.7109375" style="50" bestFit="1" customWidth="1"/>
    <col min="2" max="2" width="25.140625" style="49" bestFit="1" customWidth="1"/>
    <col min="3" max="3" width="13.57421875" style="50" customWidth="1"/>
    <col min="4" max="4" width="13.57421875" style="49" customWidth="1"/>
    <col min="5" max="5" width="11.140625" style="49" customWidth="1"/>
    <col min="6" max="6" width="11.140625" style="50" customWidth="1"/>
    <col min="7" max="14" width="10.28125" style="49" customWidth="1"/>
    <col min="15" max="15" width="11.140625" style="50" customWidth="1"/>
    <col min="16" max="18" width="10.140625" style="49" customWidth="1"/>
    <col min="19" max="19" width="11.140625" style="49" customWidth="1"/>
    <col min="20" max="16384" width="11.421875" style="49" customWidth="1"/>
  </cols>
  <sheetData>
    <row r="1" spans="1:15" s="65" customFormat="1" ht="20.25">
      <c r="A1" s="64"/>
      <c r="B1" s="64" t="s">
        <v>1167</v>
      </c>
      <c r="C1" s="64"/>
      <c r="F1" s="64"/>
      <c r="O1" s="64"/>
    </row>
    <row r="2" spans="2:4" ht="15.75">
      <c r="B2" s="66" t="s">
        <v>1186</v>
      </c>
      <c r="C2" s="67" t="str">
        <f>'Gastos Mensuales Acumulados'!F4</f>
        <v>Tucapel</v>
      </c>
      <c r="D2" s="68"/>
    </row>
    <row r="3" spans="2:4" ht="15.75">
      <c r="B3" s="66" t="s">
        <v>1187</v>
      </c>
      <c r="C3" s="67" t="str">
        <f>'Gastos Mensuales Acumulados'!F6</f>
        <v>AGOSTO</v>
      </c>
      <c r="D3" s="68"/>
    </row>
    <row r="5" spans="2:19" ht="12.75">
      <c r="B5" s="51"/>
      <c r="C5" s="56" t="s">
        <v>1169</v>
      </c>
      <c r="D5" s="57" t="s">
        <v>1170</v>
      </c>
      <c r="E5" s="57" t="s">
        <v>1171</v>
      </c>
      <c r="F5" s="56" t="s">
        <v>1172</v>
      </c>
      <c r="G5" s="57" t="s">
        <v>1173</v>
      </c>
      <c r="H5" s="57" t="s">
        <v>1174</v>
      </c>
      <c r="I5" s="57" t="s">
        <v>1175</v>
      </c>
      <c r="J5" s="57" t="s">
        <v>1176</v>
      </c>
      <c r="K5" s="57" t="s">
        <v>1177</v>
      </c>
      <c r="L5" s="57" t="s">
        <v>1178</v>
      </c>
      <c r="M5" s="57" t="s">
        <v>1179</v>
      </c>
      <c r="N5" s="57" t="s">
        <v>1180</v>
      </c>
      <c r="O5" s="56" t="s">
        <v>1181</v>
      </c>
      <c r="P5" s="57" t="s">
        <v>1182</v>
      </c>
      <c r="Q5" s="57" t="s">
        <v>1183</v>
      </c>
      <c r="R5" s="57" t="s">
        <v>1184</v>
      </c>
      <c r="S5" s="58" t="s">
        <v>1185</v>
      </c>
    </row>
    <row r="6" spans="2:19" s="53" customFormat="1" ht="38.25">
      <c r="B6" s="62" t="s">
        <v>1168</v>
      </c>
      <c r="C6" s="54" t="s">
        <v>1148</v>
      </c>
      <c r="D6" s="55" t="s">
        <v>1150</v>
      </c>
      <c r="E6" s="55" t="s">
        <v>1152</v>
      </c>
      <c r="F6" s="54" t="s">
        <v>70</v>
      </c>
      <c r="G6" s="55" t="s">
        <v>1150</v>
      </c>
      <c r="H6" s="55" t="s">
        <v>1152</v>
      </c>
      <c r="I6" s="55" t="s">
        <v>1154</v>
      </c>
      <c r="J6" s="55" t="s">
        <v>1156</v>
      </c>
      <c r="K6" s="55" t="s">
        <v>1158</v>
      </c>
      <c r="L6" s="55" t="s">
        <v>1160</v>
      </c>
      <c r="M6" s="55" t="s">
        <v>1162</v>
      </c>
      <c r="N6" s="55" t="s">
        <v>1164</v>
      </c>
      <c r="O6" s="54" t="s">
        <v>1165</v>
      </c>
      <c r="P6" s="55" t="s">
        <v>1150</v>
      </c>
      <c r="Q6" s="55" t="s">
        <v>1152</v>
      </c>
      <c r="R6" s="55" t="s">
        <v>1166</v>
      </c>
      <c r="S6" s="52" t="s">
        <v>68</v>
      </c>
    </row>
    <row r="7" spans="1:19" ht="12.75">
      <c r="A7" s="50">
        <v>1</v>
      </c>
      <c r="B7" s="63"/>
      <c r="C7" s="60">
        <f>D7+E7</f>
        <v>0</v>
      </c>
      <c r="D7" s="59"/>
      <c r="E7" s="59"/>
      <c r="F7" s="60">
        <f>G7+H7+I7+J7+K7+L7+M7+N7</f>
        <v>0</v>
      </c>
      <c r="G7" s="59"/>
      <c r="H7" s="59"/>
      <c r="I7" s="59"/>
      <c r="J7" s="59"/>
      <c r="K7" s="59"/>
      <c r="L7" s="59"/>
      <c r="M7" s="59"/>
      <c r="N7" s="59"/>
      <c r="O7" s="60">
        <f>P7+Q7+R7</f>
        <v>0</v>
      </c>
      <c r="P7" s="59"/>
      <c r="Q7" s="59"/>
      <c r="R7" s="59"/>
      <c r="S7" s="61">
        <f>C7+F7+O7</f>
        <v>0</v>
      </c>
    </row>
    <row r="8" spans="1:19" ht="12.75">
      <c r="A8" s="50">
        <v>2</v>
      </c>
      <c r="B8" s="63"/>
      <c r="C8" s="60">
        <f aca="true" t="shared" si="0" ref="C8:C32">D8+E8</f>
        <v>0</v>
      </c>
      <c r="D8" s="59"/>
      <c r="E8" s="59"/>
      <c r="F8" s="60">
        <f aca="true" t="shared" si="1" ref="F8:F32">G8+H8+I8+J8+K8+L8+M8+N8</f>
        <v>0</v>
      </c>
      <c r="G8" s="59"/>
      <c r="H8" s="59"/>
      <c r="I8" s="59"/>
      <c r="J8" s="59"/>
      <c r="K8" s="59"/>
      <c r="L8" s="59"/>
      <c r="M8" s="59"/>
      <c r="N8" s="59"/>
      <c r="O8" s="60">
        <f aca="true" t="shared" si="2" ref="O8:O32">P8+Q8+R8</f>
        <v>0</v>
      </c>
      <c r="P8" s="59"/>
      <c r="Q8" s="59"/>
      <c r="R8" s="59"/>
      <c r="S8" s="61">
        <f aca="true" t="shared" si="3" ref="S8:S32">C8+F8+O8</f>
        <v>0</v>
      </c>
    </row>
    <row r="9" spans="1:19" ht="12.75">
      <c r="A9" s="50">
        <v>3</v>
      </c>
      <c r="B9" s="63"/>
      <c r="C9" s="60">
        <f t="shared" si="0"/>
        <v>0</v>
      </c>
      <c r="D9" s="59"/>
      <c r="E9" s="59"/>
      <c r="F9" s="60">
        <f t="shared" si="1"/>
        <v>0</v>
      </c>
      <c r="G9" s="59"/>
      <c r="H9" s="59"/>
      <c r="I9" s="59"/>
      <c r="J9" s="59"/>
      <c r="K9" s="59"/>
      <c r="L9" s="59"/>
      <c r="M9" s="59"/>
      <c r="N9" s="59"/>
      <c r="O9" s="60">
        <f t="shared" si="2"/>
        <v>0</v>
      </c>
      <c r="P9" s="59"/>
      <c r="Q9" s="59"/>
      <c r="R9" s="59"/>
      <c r="S9" s="61">
        <f t="shared" si="3"/>
        <v>0</v>
      </c>
    </row>
    <row r="10" spans="1:19" ht="12.75">
      <c r="A10" s="50">
        <v>4</v>
      </c>
      <c r="B10" s="63"/>
      <c r="C10" s="60">
        <f t="shared" si="0"/>
        <v>0</v>
      </c>
      <c r="D10" s="59"/>
      <c r="E10" s="59"/>
      <c r="F10" s="60">
        <f t="shared" si="1"/>
        <v>0</v>
      </c>
      <c r="G10" s="59"/>
      <c r="H10" s="59"/>
      <c r="I10" s="59"/>
      <c r="J10" s="59"/>
      <c r="K10" s="59"/>
      <c r="L10" s="59"/>
      <c r="M10" s="59"/>
      <c r="N10" s="59"/>
      <c r="O10" s="60">
        <f t="shared" si="2"/>
        <v>0</v>
      </c>
      <c r="P10" s="59"/>
      <c r="Q10" s="59"/>
      <c r="R10" s="59"/>
      <c r="S10" s="61">
        <f t="shared" si="3"/>
        <v>0</v>
      </c>
    </row>
    <row r="11" spans="1:19" ht="12.75">
      <c r="A11" s="50">
        <v>5</v>
      </c>
      <c r="B11" s="63"/>
      <c r="C11" s="60">
        <f t="shared" si="0"/>
        <v>0</v>
      </c>
      <c r="D11" s="59"/>
      <c r="E11" s="59"/>
      <c r="F11" s="60">
        <f t="shared" si="1"/>
        <v>0</v>
      </c>
      <c r="G11" s="59"/>
      <c r="H11" s="59"/>
      <c r="I11" s="59"/>
      <c r="J11" s="59"/>
      <c r="K11" s="59"/>
      <c r="L11" s="59"/>
      <c r="M11" s="59"/>
      <c r="N11" s="59"/>
      <c r="O11" s="60">
        <f t="shared" si="2"/>
        <v>0</v>
      </c>
      <c r="P11" s="59"/>
      <c r="Q11" s="59"/>
      <c r="R11" s="59"/>
      <c r="S11" s="61">
        <f t="shared" si="3"/>
        <v>0</v>
      </c>
    </row>
    <row r="12" spans="1:19" ht="12.75">
      <c r="A12" s="50">
        <v>6</v>
      </c>
      <c r="B12" s="63"/>
      <c r="C12" s="60">
        <f t="shared" si="0"/>
        <v>0</v>
      </c>
      <c r="D12" s="59"/>
      <c r="E12" s="59"/>
      <c r="F12" s="60">
        <f t="shared" si="1"/>
        <v>0</v>
      </c>
      <c r="G12" s="59"/>
      <c r="H12" s="59"/>
      <c r="I12" s="59"/>
      <c r="J12" s="59"/>
      <c r="K12" s="59"/>
      <c r="L12" s="59"/>
      <c r="M12" s="59"/>
      <c r="N12" s="59"/>
      <c r="O12" s="60">
        <f t="shared" si="2"/>
        <v>0</v>
      </c>
      <c r="P12" s="59"/>
      <c r="Q12" s="59"/>
      <c r="R12" s="59"/>
      <c r="S12" s="61">
        <f t="shared" si="3"/>
        <v>0</v>
      </c>
    </row>
    <row r="13" spans="1:19" ht="12.75">
      <c r="A13" s="50">
        <v>7</v>
      </c>
      <c r="B13" s="63"/>
      <c r="C13" s="60">
        <f t="shared" si="0"/>
        <v>0</v>
      </c>
      <c r="D13" s="59"/>
      <c r="E13" s="59"/>
      <c r="F13" s="60">
        <f t="shared" si="1"/>
        <v>0</v>
      </c>
      <c r="G13" s="59"/>
      <c r="H13" s="59"/>
      <c r="I13" s="59"/>
      <c r="J13" s="59"/>
      <c r="K13" s="59"/>
      <c r="L13" s="59"/>
      <c r="M13" s="59"/>
      <c r="N13" s="59"/>
      <c r="O13" s="60">
        <f t="shared" si="2"/>
        <v>0</v>
      </c>
      <c r="P13" s="59"/>
      <c r="Q13" s="59"/>
      <c r="R13" s="59"/>
      <c r="S13" s="61">
        <f t="shared" si="3"/>
        <v>0</v>
      </c>
    </row>
    <row r="14" spans="1:19" ht="12.75">
      <c r="A14" s="50">
        <v>8</v>
      </c>
      <c r="B14" s="63"/>
      <c r="C14" s="60">
        <f t="shared" si="0"/>
        <v>0</v>
      </c>
      <c r="D14" s="59"/>
      <c r="E14" s="59"/>
      <c r="F14" s="60">
        <f t="shared" si="1"/>
        <v>0</v>
      </c>
      <c r="G14" s="59"/>
      <c r="H14" s="59"/>
      <c r="I14" s="59"/>
      <c r="J14" s="59"/>
      <c r="K14" s="59"/>
      <c r="L14" s="59"/>
      <c r="M14" s="59"/>
      <c r="N14" s="59"/>
      <c r="O14" s="60">
        <f t="shared" si="2"/>
        <v>0</v>
      </c>
      <c r="P14" s="59"/>
      <c r="Q14" s="59"/>
      <c r="R14" s="59"/>
      <c r="S14" s="61">
        <f t="shared" si="3"/>
        <v>0</v>
      </c>
    </row>
    <row r="15" spans="1:19" ht="12.75">
      <c r="A15" s="50">
        <v>9</v>
      </c>
      <c r="B15" s="63"/>
      <c r="C15" s="60">
        <f t="shared" si="0"/>
        <v>0</v>
      </c>
      <c r="D15" s="59"/>
      <c r="E15" s="59"/>
      <c r="F15" s="60">
        <f t="shared" si="1"/>
        <v>0</v>
      </c>
      <c r="G15" s="59"/>
      <c r="H15" s="59"/>
      <c r="I15" s="59"/>
      <c r="J15" s="59"/>
      <c r="K15" s="59"/>
      <c r="L15" s="59"/>
      <c r="M15" s="59"/>
      <c r="N15" s="59"/>
      <c r="O15" s="60">
        <f t="shared" si="2"/>
        <v>0</v>
      </c>
      <c r="P15" s="59"/>
      <c r="Q15" s="59"/>
      <c r="R15" s="59"/>
      <c r="S15" s="61">
        <f t="shared" si="3"/>
        <v>0</v>
      </c>
    </row>
    <row r="16" spans="1:19" ht="12.75">
      <c r="A16" s="50">
        <v>10</v>
      </c>
      <c r="B16" s="63"/>
      <c r="C16" s="60">
        <f t="shared" si="0"/>
        <v>0</v>
      </c>
      <c r="D16" s="59"/>
      <c r="E16" s="59"/>
      <c r="F16" s="60">
        <f t="shared" si="1"/>
        <v>0</v>
      </c>
      <c r="G16" s="59"/>
      <c r="H16" s="59"/>
      <c r="I16" s="59"/>
      <c r="J16" s="59"/>
      <c r="K16" s="59"/>
      <c r="L16" s="59"/>
      <c r="M16" s="59"/>
      <c r="N16" s="59"/>
      <c r="O16" s="60">
        <f t="shared" si="2"/>
        <v>0</v>
      </c>
      <c r="P16" s="59"/>
      <c r="Q16" s="59"/>
      <c r="R16" s="59"/>
      <c r="S16" s="61">
        <f t="shared" si="3"/>
        <v>0</v>
      </c>
    </row>
    <row r="17" spans="1:19" ht="12.75">
      <c r="A17" s="50">
        <v>11</v>
      </c>
      <c r="B17" s="63"/>
      <c r="C17" s="60">
        <f t="shared" si="0"/>
        <v>0</v>
      </c>
      <c r="D17" s="59"/>
      <c r="E17" s="59"/>
      <c r="F17" s="60">
        <f t="shared" si="1"/>
        <v>0</v>
      </c>
      <c r="G17" s="59"/>
      <c r="H17" s="59"/>
      <c r="I17" s="59"/>
      <c r="J17" s="59"/>
      <c r="K17" s="59"/>
      <c r="L17" s="59"/>
      <c r="M17" s="59"/>
      <c r="N17" s="59"/>
      <c r="O17" s="60">
        <f t="shared" si="2"/>
        <v>0</v>
      </c>
      <c r="P17" s="59"/>
      <c r="Q17" s="59"/>
      <c r="R17" s="59"/>
      <c r="S17" s="61">
        <f t="shared" si="3"/>
        <v>0</v>
      </c>
    </row>
    <row r="18" spans="1:19" ht="12.75">
      <c r="A18" s="50">
        <v>12</v>
      </c>
      <c r="B18" s="63"/>
      <c r="C18" s="60">
        <f t="shared" si="0"/>
        <v>0</v>
      </c>
      <c r="D18" s="59"/>
      <c r="E18" s="59"/>
      <c r="F18" s="60">
        <f t="shared" si="1"/>
        <v>0</v>
      </c>
      <c r="G18" s="59"/>
      <c r="H18" s="59"/>
      <c r="I18" s="59"/>
      <c r="J18" s="59"/>
      <c r="K18" s="59"/>
      <c r="L18" s="59"/>
      <c r="M18" s="59"/>
      <c r="N18" s="59"/>
      <c r="O18" s="60">
        <f t="shared" si="2"/>
        <v>0</v>
      </c>
      <c r="P18" s="59"/>
      <c r="Q18" s="59"/>
      <c r="R18" s="59"/>
      <c r="S18" s="61">
        <f t="shared" si="3"/>
        <v>0</v>
      </c>
    </row>
    <row r="19" spans="2:19" ht="12.75">
      <c r="B19" s="63"/>
      <c r="C19" s="60">
        <f t="shared" si="0"/>
        <v>0</v>
      </c>
      <c r="D19" s="59"/>
      <c r="E19" s="59"/>
      <c r="F19" s="60">
        <f t="shared" si="1"/>
        <v>0</v>
      </c>
      <c r="G19" s="59"/>
      <c r="H19" s="59"/>
      <c r="I19" s="59"/>
      <c r="J19" s="59"/>
      <c r="K19" s="59"/>
      <c r="L19" s="59"/>
      <c r="M19" s="59"/>
      <c r="N19" s="59"/>
      <c r="O19" s="60">
        <f t="shared" si="2"/>
        <v>0</v>
      </c>
      <c r="P19" s="59"/>
      <c r="Q19" s="59"/>
      <c r="R19" s="59"/>
      <c r="S19" s="61">
        <f t="shared" si="3"/>
        <v>0</v>
      </c>
    </row>
    <row r="20" spans="2:19" ht="12.75">
      <c r="B20" s="63"/>
      <c r="C20" s="60">
        <f t="shared" si="0"/>
        <v>0</v>
      </c>
      <c r="D20" s="59"/>
      <c r="E20" s="59"/>
      <c r="F20" s="60">
        <f t="shared" si="1"/>
        <v>0</v>
      </c>
      <c r="G20" s="59"/>
      <c r="H20" s="59"/>
      <c r="I20" s="59"/>
      <c r="J20" s="59"/>
      <c r="K20" s="59"/>
      <c r="L20" s="59"/>
      <c r="M20" s="59"/>
      <c r="N20" s="59"/>
      <c r="O20" s="60">
        <f t="shared" si="2"/>
        <v>0</v>
      </c>
      <c r="P20" s="59"/>
      <c r="Q20" s="59"/>
      <c r="R20" s="59"/>
      <c r="S20" s="61">
        <f t="shared" si="3"/>
        <v>0</v>
      </c>
    </row>
    <row r="21" spans="2:19" ht="12.75">
      <c r="B21" s="63"/>
      <c r="C21" s="60">
        <f t="shared" si="0"/>
        <v>0</v>
      </c>
      <c r="D21" s="59"/>
      <c r="E21" s="59"/>
      <c r="F21" s="60">
        <f t="shared" si="1"/>
        <v>0</v>
      </c>
      <c r="G21" s="59"/>
      <c r="H21" s="59"/>
      <c r="I21" s="59"/>
      <c r="J21" s="59"/>
      <c r="K21" s="59"/>
      <c r="L21" s="59"/>
      <c r="M21" s="59"/>
      <c r="N21" s="59"/>
      <c r="O21" s="60">
        <f t="shared" si="2"/>
        <v>0</v>
      </c>
      <c r="P21" s="59"/>
      <c r="Q21" s="59"/>
      <c r="R21" s="59"/>
      <c r="S21" s="61">
        <f t="shared" si="3"/>
        <v>0</v>
      </c>
    </row>
    <row r="22" spans="2:19" ht="12.75">
      <c r="B22" s="63"/>
      <c r="C22" s="60">
        <f t="shared" si="0"/>
        <v>0</v>
      </c>
      <c r="D22" s="59"/>
      <c r="E22" s="59"/>
      <c r="F22" s="60">
        <f t="shared" si="1"/>
        <v>0</v>
      </c>
      <c r="G22" s="59"/>
      <c r="H22" s="59"/>
      <c r="I22" s="59"/>
      <c r="J22" s="59"/>
      <c r="K22" s="59"/>
      <c r="L22" s="59"/>
      <c r="M22" s="59"/>
      <c r="N22" s="59"/>
      <c r="O22" s="60">
        <f t="shared" si="2"/>
        <v>0</v>
      </c>
      <c r="P22" s="59"/>
      <c r="Q22" s="59"/>
      <c r="R22" s="59"/>
      <c r="S22" s="61">
        <f t="shared" si="3"/>
        <v>0</v>
      </c>
    </row>
    <row r="23" spans="2:19" ht="12.75">
      <c r="B23" s="63"/>
      <c r="C23" s="60">
        <f t="shared" si="0"/>
        <v>0</v>
      </c>
      <c r="D23" s="59"/>
      <c r="E23" s="59"/>
      <c r="F23" s="60">
        <f t="shared" si="1"/>
        <v>0</v>
      </c>
      <c r="G23" s="59"/>
      <c r="H23" s="59"/>
      <c r="I23" s="59"/>
      <c r="J23" s="59"/>
      <c r="K23" s="59"/>
      <c r="L23" s="59"/>
      <c r="M23" s="59"/>
      <c r="N23" s="59"/>
      <c r="O23" s="60">
        <f t="shared" si="2"/>
        <v>0</v>
      </c>
      <c r="P23" s="59"/>
      <c r="Q23" s="59"/>
      <c r="R23" s="59"/>
      <c r="S23" s="61">
        <f t="shared" si="3"/>
        <v>0</v>
      </c>
    </row>
    <row r="24" spans="2:19" ht="12.75">
      <c r="B24" s="63"/>
      <c r="C24" s="60">
        <f t="shared" si="0"/>
        <v>0</v>
      </c>
      <c r="D24" s="59"/>
      <c r="E24" s="59"/>
      <c r="F24" s="60">
        <f t="shared" si="1"/>
        <v>0</v>
      </c>
      <c r="G24" s="59"/>
      <c r="H24" s="59"/>
      <c r="I24" s="59"/>
      <c r="J24" s="59"/>
      <c r="K24" s="59"/>
      <c r="L24" s="59"/>
      <c r="M24" s="59"/>
      <c r="N24" s="59"/>
      <c r="O24" s="60">
        <f t="shared" si="2"/>
        <v>0</v>
      </c>
      <c r="P24" s="59"/>
      <c r="Q24" s="59"/>
      <c r="R24" s="59"/>
      <c r="S24" s="61">
        <f t="shared" si="3"/>
        <v>0</v>
      </c>
    </row>
    <row r="25" spans="2:19" ht="12.75">
      <c r="B25" s="63"/>
      <c r="C25" s="60">
        <f t="shared" si="0"/>
        <v>0</v>
      </c>
      <c r="D25" s="59"/>
      <c r="E25" s="59"/>
      <c r="F25" s="60">
        <f t="shared" si="1"/>
        <v>0</v>
      </c>
      <c r="G25" s="59"/>
      <c r="H25" s="59"/>
      <c r="I25" s="59"/>
      <c r="J25" s="59"/>
      <c r="K25" s="59"/>
      <c r="L25" s="59"/>
      <c r="M25" s="59"/>
      <c r="N25" s="59"/>
      <c r="O25" s="60">
        <f t="shared" si="2"/>
        <v>0</v>
      </c>
      <c r="P25" s="59"/>
      <c r="Q25" s="59"/>
      <c r="R25" s="59"/>
      <c r="S25" s="61">
        <f t="shared" si="3"/>
        <v>0</v>
      </c>
    </row>
    <row r="26" spans="2:19" ht="12.75">
      <c r="B26" s="63"/>
      <c r="C26" s="60">
        <f t="shared" si="0"/>
        <v>0</v>
      </c>
      <c r="D26" s="59"/>
      <c r="E26" s="59"/>
      <c r="F26" s="60">
        <f t="shared" si="1"/>
        <v>0</v>
      </c>
      <c r="G26" s="59"/>
      <c r="H26" s="59"/>
      <c r="I26" s="59"/>
      <c r="J26" s="59"/>
      <c r="K26" s="59"/>
      <c r="L26" s="59"/>
      <c r="M26" s="59"/>
      <c r="N26" s="59"/>
      <c r="O26" s="60">
        <f t="shared" si="2"/>
        <v>0</v>
      </c>
      <c r="P26" s="59"/>
      <c r="Q26" s="59"/>
      <c r="R26" s="59"/>
      <c r="S26" s="61">
        <f t="shared" si="3"/>
        <v>0</v>
      </c>
    </row>
    <row r="27" spans="2:19" ht="12.75">
      <c r="B27" s="63"/>
      <c r="C27" s="60">
        <f t="shared" si="0"/>
        <v>0</v>
      </c>
      <c r="D27" s="59"/>
      <c r="E27" s="59"/>
      <c r="F27" s="60">
        <f t="shared" si="1"/>
        <v>0</v>
      </c>
      <c r="G27" s="59"/>
      <c r="H27" s="59"/>
      <c r="I27" s="59"/>
      <c r="J27" s="59"/>
      <c r="K27" s="59"/>
      <c r="L27" s="59"/>
      <c r="M27" s="59"/>
      <c r="N27" s="59"/>
      <c r="O27" s="60">
        <f t="shared" si="2"/>
        <v>0</v>
      </c>
      <c r="P27" s="59"/>
      <c r="Q27" s="59"/>
      <c r="R27" s="59"/>
      <c r="S27" s="61">
        <f t="shared" si="3"/>
        <v>0</v>
      </c>
    </row>
    <row r="28" spans="2:19" ht="12.75">
      <c r="B28" s="63"/>
      <c r="C28" s="60">
        <f t="shared" si="0"/>
        <v>0</v>
      </c>
      <c r="D28" s="59"/>
      <c r="E28" s="59"/>
      <c r="F28" s="60">
        <f t="shared" si="1"/>
        <v>0</v>
      </c>
      <c r="G28" s="59"/>
      <c r="H28" s="59"/>
      <c r="I28" s="59"/>
      <c r="J28" s="59"/>
      <c r="K28" s="59"/>
      <c r="L28" s="59"/>
      <c r="M28" s="59"/>
      <c r="N28" s="59"/>
      <c r="O28" s="60">
        <f t="shared" si="2"/>
        <v>0</v>
      </c>
      <c r="P28" s="59"/>
      <c r="Q28" s="59"/>
      <c r="R28" s="59"/>
      <c r="S28" s="61">
        <f t="shared" si="3"/>
        <v>0</v>
      </c>
    </row>
    <row r="29" spans="2:19" ht="12.75">
      <c r="B29" s="63"/>
      <c r="C29" s="60">
        <f t="shared" si="0"/>
        <v>0</v>
      </c>
      <c r="D29" s="59"/>
      <c r="E29" s="59"/>
      <c r="F29" s="60">
        <f t="shared" si="1"/>
        <v>0</v>
      </c>
      <c r="G29" s="59"/>
      <c r="H29" s="59"/>
      <c r="I29" s="59"/>
      <c r="J29" s="59"/>
      <c r="K29" s="59"/>
      <c r="L29" s="59"/>
      <c r="M29" s="59"/>
      <c r="N29" s="59"/>
      <c r="O29" s="60">
        <f t="shared" si="2"/>
        <v>0</v>
      </c>
      <c r="P29" s="59"/>
      <c r="Q29" s="59"/>
      <c r="R29" s="59"/>
      <c r="S29" s="61">
        <f t="shared" si="3"/>
        <v>0</v>
      </c>
    </row>
    <row r="30" spans="2:19" ht="12.75">
      <c r="B30" s="63"/>
      <c r="C30" s="60">
        <f t="shared" si="0"/>
        <v>0</v>
      </c>
      <c r="D30" s="59"/>
      <c r="E30" s="59"/>
      <c r="F30" s="60">
        <f t="shared" si="1"/>
        <v>0</v>
      </c>
      <c r="G30" s="59"/>
      <c r="H30" s="59"/>
      <c r="I30" s="59"/>
      <c r="J30" s="59"/>
      <c r="K30" s="59"/>
      <c r="L30" s="59"/>
      <c r="M30" s="59"/>
      <c r="N30" s="59"/>
      <c r="O30" s="60">
        <f t="shared" si="2"/>
        <v>0</v>
      </c>
      <c r="P30" s="59"/>
      <c r="Q30" s="59"/>
      <c r="R30" s="59"/>
      <c r="S30" s="61">
        <f t="shared" si="3"/>
        <v>0</v>
      </c>
    </row>
    <row r="31" spans="2:19" ht="12.75">
      <c r="B31" s="63"/>
      <c r="C31" s="60">
        <f t="shared" si="0"/>
        <v>0</v>
      </c>
      <c r="D31" s="59"/>
      <c r="E31" s="59"/>
      <c r="F31" s="60">
        <f t="shared" si="1"/>
        <v>0</v>
      </c>
      <c r="G31" s="59"/>
      <c r="H31" s="59"/>
      <c r="I31" s="59"/>
      <c r="J31" s="59"/>
      <c r="K31" s="59"/>
      <c r="L31" s="59"/>
      <c r="M31" s="59"/>
      <c r="N31" s="59"/>
      <c r="O31" s="60">
        <f t="shared" si="2"/>
        <v>0</v>
      </c>
      <c r="P31" s="59"/>
      <c r="Q31" s="59"/>
      <c r="R31" s="59"/>
      <c r="S31" s="61">
        <f t="shared" si="3"/>
        <v>0</v>
      </c>
    </row>
    <row r="32" spans="2:19" ht="12.75">
      <c r="B32" s="63"/>
      <c r="C32" s="60">
        <f t="shared" si="0"/>
        <v>0</v>
      </c>
      <c r="D32" s="59"/>
      <c r="E32" s="59"/>
      <c r="F32" s="60">
        <f t="shared" si="1"/>
        <v>0</v>
      </c>
      <c r="G32" s="59"/>
      <c r="H32" s="59"/>
      <c r="I32" s="59"/>
      <c r="J32" s="59"/>
      <c r="K32" s="59"/>
      <c r="L32" s="59"/>
      <c r="M32" s="59"/>
      <c r="N32" s="59"/>
      <c r="O32" s="60">
        <f t="shared" si="2"/>
        <v>0</v>
      </c>
      <c r="P32" s="59"/>
      <c r="Q32" s="59"/>
      <c r="R32" s="59"/>
      <c r="S32" s="6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Y5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AGOSTO</v>
      </c>
      <c r="C2" s="3" t="str">
        <f>VLOOKUP(D2,LBUSCAR,2,0)</f>
        <v>08312</v>
      </c>
      <c r="D2" s="3" t="str">
        <f>'Gastos Mensuales Acumulados'!F4</f>
        <v>Tucapel</v>
      </c>
      <c r="E2">
        <f>'Gastos Mensuales Acumulados'!G17</f>
        <v>362794</v>
      </c>
      <c r="F2">
        <f>'Gastos Mensuales Acumulados'!G18</f>
        <v>213787</v>
      </c>
      <c r="G2">
        <f>'Gastos Mensuales Acumulados'!G19</f>
        <v>62195</v>
      </c>
      <c r="H2">
        <f>'Gastos Mensuales Acumulados'!G20</f>
        <v>43418</v>
      </c>
      <c r="I2">
        <f>'Gastos Mensuales Acumulados'!G21</f>
        <v>43394</v>
      </c>
      <c r="J2">
        <f>'Gastos Mensuales Acumulados'!G22</f>
        <v>360287</v>
      </c>
      <c r="K2">
        <f>'Gastos Mensuales Acumulados'!G23</f>
        <v>8008</v>
      </c>
      <c r="L2">
        <f>'Gastos Mensuales Acumulados'!G24</f>
        <v>3205</v>
      </c>
      <c r="M2">
        <f>'Gastos Mensuales Acumulados'!G25</f>
        <v>20228</v>
      </c>
      <c r="N2">
        <f>'Gastos Mensuales Acumulados'!G26</f>
        <v>40040</v>
      </c>
      <c r="O2">
        <f>'Gastos Mensuales Acumulados'!G27</f>
        <v>117016</v>
      </c>
      <c r="P2">
        <f>'Gastos Mensuales Acumulados'!G28</f>
        <v>14279</v>
      </c>
      <c r="Q2">
        <f>'Gastos Mensuales Acumulados'!G29</f>
        <v>2870</v>
      </c>
      <c r="R2">
        <f>'Gastos Mensuales Acumulados'!G30</f>
        <v>122355</v>
      </c>
      <c r="S2">
        <f>'Gastos Mensuales Acumulados'!G31</f>
        <v>13001</v>
      </c>
      <c r="T2">
        <f>'Gastos Mensuales Acumulados'!G32</f>
        <v>2612</v>
      </c>
      <c r="U2">
        <f>'Gastos Mensuales Acumulados'!G33</f>
        <v>14150</v>
      </c>
      <c r="V2">
        <f>'Gastos Mensuales Acumulados'!G34</f>
        <v>2523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214890</v>
      </c>
      <c r="Z2">
        <f>'Gastos Mensuales Acumulados'!G38</f>
        <v>80997</v>
      </c>
      <c r="AA2">
        <f>'Gastos Mensuales Acumulados'!G39</f>
        <v>133893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20054</v>
      </c>
      <c r="AI2">
        <f>'Gastos Mensuales Acumulados'!G47</f>
        <v>20054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28805</v>
      </c>
      <c r="AM2">
        <f>'Gastos Mensuales Acumulados'!G51</f>
        <v>0</v>
      </c>
      <c r="AN2">
        <f>'Gastos Mensuales Acumulados'!G52</f>
        <v>0</v>
      </c>
      <c r="AO2">
        <f>'Gastos Mensuales Acumulados'!G53</f>
        <v>9933</v>
      </c>
      <c r="AP2">
        <f>'Gastos Mensuales Acumulados'!G54</f>
        <v>12247</v>
      </c>
      <c r="AQ2">
        <f>'Gastos Mensuales Acumulados'!G55</f>
        <v>1281</v>
      </c>
      <c r="AR2">
        <f>'Gastos Mensuales Acumulados'!G56</f>
        <v>5344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312602</v>
      </c>
      <c r="BA2">
        <f>'Gastos Mensuales Acumulados'!G65</f>
        <v>8166</v>
      </c>
      <c r="BB2">
        <f>'Gastos Mensuales Acumulados'!G68</f>
        <v>304436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16771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16771</v>
      </c>
      <c r="BU2">
        <f>'Gastos Mensuales Acumulados'!G98</f>
        <v>0</v>
      </c>
      <c r="BV2">
        <f>'Gastos Mensuales Acumulados'!G99</f>
        <v>1316203</v>
      </c>
      <c r="BW2" t="str">
        <f>+'Gastos Mensuales Acumulados'!$F$9</f>
        <v>Mario Wohlk 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AGOSTO</v>
      </c>
      <c r="C3" s="3" t="str">
        <f>VLOOKUP(D3,LBUSCAR,2,0)</f>
        <v>08312</v>
      </c>
      <c r="D3" s="3" t="str">
        <f>'Gastos Mensuales Acumulados'!F4</f>
        <v>Tucapel</v>
      </c>
      <c r="E3">
        <f>'Gastos Mensuales Acumulados'!H17</f>
        <v>236502</v>
      </c>
      <c r="F3">
        <f>'Gastos Mensuales Acumulados'!H18</f>
        <v>155833</v>
      </c>
      <c r="G3">
        <f>'Gastos Mensuales Acumulados'!H19</f>
        <v>65578</v>
      </c>
      <c r="H3">
        <f>'Gastos Mensuales Acumulados'!H20</f>
        <v>15019</v>
      </c>
      <c r="I3">
        <f>'Gastos Mensuales Acumulados'!H21</f>
        <v>72</v>
      </c>
      <c r="J3">
        <f>'Gastos Mensuales Acumulados'!H22</f>
        <v>44116</v>
      </c>
      <c r="K3">
        <f>'Gastos Mensuales Acumulados'!H23</f>
        <v>579</v>
      </c>
      <c r="L3">
        <f>'Gastos Mensuales Acumulados'!H24</f>
        <v>133</v>
      </c>
      <c r="M3">
        <f>'Gastos Mensuales Acumulados'!H25</f>
        <v>2239</v>
      </c>
      <c r="N3">
        <f>'Gastos Mensuales Acumulados'!H26</f>
        <v>23645</v>
      </c>
      <c r="O3">
        <f>'Gastos Mensuales Acumulados'!H27</f>
        <v>7306</v>
      </c>
      <c r="P3">
        <f>'Gastos Mensuales Acumulados'!H28</f>
        <v>2913</v>
      </c>
      <c r="Q3">
        <f>'Gastos Mensuales Acumulados'!H29</f>
        <v>2335</v>
      </c>
      <c r="R3">
        <f>'Gastos Mensuales Acumulados'!H30</f>
        <v>1035</v>
      </c>
      <c r="S3">
        <f>'Gastos Mensuales Acumulados'!H31</f>
        <v>1314</v>
      </c>
      <c r="T3">
        <f>'Gastos Mensuales Acumulados'!H32</f>
        <v>846</v>
      </c>
      <c r="U3">
        <f>'Gastos Mensuales Acumulados'!H33</f>
        <v>74</v>
      </c>
      <c r="V3">
        <f>'Gastos Mensuales Acumulados'!H34</f>
        <v>1697</v>
      </c>
      <c r="W3">
        <f>'Gastos Mensuales Acumulados'!H35</f>
        <v>0</v>
      </c>
      <c r="X3" t="str">
        <f>'Gastos Mensuales Acumulados'!H36</f>
        <v>                                 </v>
      </c>
      <c r="Y3">
        <f>'Gastos Mensuales Acumulados'!H37</f>
        <v>13525</v>
      </c>
      <c r="Z3">
        <f>'Gastos Mensuales Acumulados'!H38</f>
        <v>13525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4911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1410</v>
      </c>
      <c r="AQ3">
        <f>'Gastos Mensuales Acumulados'!H55</f>
        <v>3391</v>
      </c>
      <c r="AR3">
        <f>'Gastos Mensuales Acumulados'!H56</f>
        <v>110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8266</v>
      </c>
      <c r="BA3">
        <f>'Gastos Mensuales Acumulados'!H65</f>
        <v>266</v>
      </c>
      <c r="BB3">
        <f>'Gastos Mensuales Acumulados'!H68</f>
        <v>8000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14203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14203</v>
      </c>
      <c r="BU3">
        <f>'Gastos Mensuales Acumulados'!H98</f>
        <v>0</v>
      </c>
      <c r="BV3">
        <f>'Gastos Mensuales Acumulados'!H99</f>
        <v>321523</v>
      </c>
      <c r="BW3" t="str">
        <f>+'Gastos Mensuales Acumulados'!$F$9</f>
        <v>Mario Wohlk 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AGOSTO</v>
      </c>
      <c r="C4" s="3" t="str">
        <f>VLOOKUP(D4,LBUSCAR,2,0)</f>
        <v>08312</v>
      </c>
      <c r="D4" s="3" t="str">
        <f>'Gastos Mensuales Acumulados'!F4</f>
        <v>Tucapel</v>
      </c>
      <c r="E4">
        <f>'Gastos Mensuales Acumulados'!I17</f>
        <v>1326409</v>
      </c>
      <c r="F4">
        <f>'Gastos Mensuales Acumulados'!I18</f>
        <v>614920</v>
      </c>
      <c r="G4">
        <f>'Gastos Mensuales Acumulados'!I19</f>
        <v>398672</v>
      </c>
      <c r="H4">
        <f>'Gastos Mensuales Acumulados'!I20</f>
        <v>312817</v>
      </c>
      <c r="I4">
        <f>'Gastos Mensuales Acumulados'!I21</f>
        <v>0</v>
      </c>
      <c r="J4">
        <f>'Gastos Mensuales Acumulados'!I22</f>
        <v>210571</v>
      </c>
      <c r="K4">
        <f>'Gastos Mensuales Acumulados'!I23</f>
        <v>10954</v>
      </c>
      <c r="L4">
        <f>'Gastos Mensuales Acumulados'!I24</f>
        <v>19793</v>
      </c>
      <c r="M4">
        <f>'Gastos Mensuales Acumulados'!I25</f>
        <v>6075</v>
      </c>
      <c r="N4">
        <f>'Gastos Mensuales Acumulados'!I26</f>
        <v>73913</v>
      </c>
      <c r="O4">
        <f>'Gastos Mensuales Acumulados'!I27</f>
        <v>33746</v>
      </c>
      <c r="P4">
        <f>'Gastos Mensuales Acumulados'!I28</f>
        <v>35791</v>
      </c>
      <c r="Q4">
        <f>'Gastos Mensuales Acumulados'!I29</f>
        <v>503</v>
      </c>
      <c r="R4">
        <f>'Gastos Mensuales Acumulados'!I30</f>
        <v>8528</v>
      </c>
      <c r="S4">
        <f>'Gastos Mensuales Acumulados'!I31</f>
        <v>0</v>
      </c>
      <c r="T4">
        <f>'Gastos Mensuales Acumulados'!I32</f>
        <v>4729</v>
      </c>
      <c r="U4">
        <f>'Gastos Mensuales Acumulados'!I33</f>
        <v>16073</v>
      </c>
      <c r="V4">
        <f>'Gastos Mensuales Acumulados'!I34</f>
        <v>466</v>
      </c>
      <c r="W4">
        <f>'Gastos Mensuales Acumulados'!I35</f>
        <v>22705</v>
      </c>
      <c r="X4">
        <f>'Gastos Mensuales Acumulados'!I36</f>
        <v>22705</v>
      </c>
      <c r="Y4">
        <f>'Gastos Mensuales Acumulados'!I37</f>
        <v>614</v>
      </c>
      <c r="Z4">
        <f>'Gastos Mensuales Acumulados'!I38</f>
        <v>614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4999</v>
      </c>
      <c r="AI4">
        <f>'Gastos Mensuales Acumulados'!I47</f>
        <v>4999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36396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13071</v>
      </c>
      <c r="AP4">
        <f>'Gastos Mensuales Acumulados'!I54</f>
        <v>10611</v>
      </c>
      <c r="AQ4">
        <f>'Gastos Mensuales Acumulados'!I55</f>
        <v>1895</v>
      </c>
      <c r="AR4">
        <f>'Gastos Mensuales Acumulados'!I56</f>
        <v>10819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44253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44253</v>
      </c>
      <c r="BU4">
        <f>'Gastos Mensuales Acumulados'!I98</f>
        <v>0</v>
      </c>
      <c r="BV4">
        <f>'Gastos Mensuales Acumulados'!I99</f>
        <v>1645947</v>
      </c>
      <c r="BW4" t="str">
        <f>+'Gastos Mensuales Acumulados'!$F$9</f>
        <v>Mario Wohlk 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AGOSTO</v>
      </c>
      <c r="C5" s="3" t="str">
        <f>VLOOKUP(D5,LBUSCAR,2,0)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Mario Wohlk</cp:lastModifiedBy>
  <cp:lastPrinted>2008-03-27T19:02:07Z</cp:lastPrinted>
  <dcterms:created xsi:type="dcterms:W3CDTF">2008-02-28T21:05:06Z</dcterms:created>
  <dcterms:modified xsi:type="dcterms:W3CDTF">2011-02-07T14:34:09Z</dcterms:modified>
  <cp:category/>
  <cp:version/>
  <cp:contentType/>
  <cp:contentStatus/>
</cp:coreProperties>
</file>